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E:\2023年\资产类\兰州黄马甲物流配送\兰州黄马甲及陕西快递资产明细\"/>
    </mc:Choice>
  </mc:AlternateContent>
  <xr:revisionPtr revIDLastSave="0" documentId="13_ncr:1_{FE139CA8-B87A-48F6-B270-DA1E1B293974}" xr6:coauthVersionLast="47" xr6:coauthVersionMax="47" xr10:uidLastSave="{00000000-0000-0000-0000-000000000000}"/>
  <bookViews>
    <workbookView xWindow="2520" yWindow="0" windowWidth="19770" windowHeight="15480" firstSheet="3" activeTab="3" xr2:uid="{00000000-000D-0000-FFFF-FFFF00000000}"/>
  </bookViews>
  <sheets>
    <sheet name="目录" sheetId="1" state="hidden" r:id="rId1"/>
    <sheet name="Sheet1" sheetId="11" state="hidden" r:id="rId2"/>
    <sheet name="二次汇总-报废、正常" sheetId="9" state="hidden" r:id="rId3"/>
    <sheet name="兰州黄马甲128项资产处置明细 " sheetId="14" r:id="rId4"/>
    <sheet name="Sheet6" sheetId="10" state="hidden" r:id="rId5"/>
  </sheets>
  <externalReferences>
    <externalReference r:id="rId6"/>
  </externalReferences>
  <definedNames>
    <definedName name="_xlnm._FilterDatabase" localSheetId="3" hidden="1">'兰州黄马甲128项资产处置明细 '!$A$5:$I$96</definedName>
    <definedName name="a">#REF!</definedName>
    <definedName name="aa">#REF!</definedName>
    <definedName name="cost">#REF!</definedName>
    <definedName name="PRCGAAP">#REF!</definedName>
    <definedName name="PRCGAAP2">#REF!</definedName>
    <definedName name="_xlnm.Print_Area" localSheetId="3">'兰州黄马甲128项资产处置明细 '!$A$1:$I$137</definedName>
    <definedName name="_xlnm.Print_Area">#REF!</definedName>
    <definedName name="Print_Area_MI">#REF!</definedName>
    <definedName name="_xlnm.Print_Titles" localSheetId="3">'兰州黄马甲128项资产处置明细 '!$1:$5</definedName>
    <definedName name="Work_Program_By_Area_List">#REF!</definedName>
    <definedName name="年初短期投资">#REF!</definedName>
    <definedName name="年初货币资金">#REF!</definedName>
    <definedName name="年初应收票据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0" l="1"/>
  <c r="F15" i="10"/>
  <c r="F14" i="10"/>
  <c r="F13" i="10"/>
  <c r="D13" i="10"/>
  <c r="K12" i="10"/>
  <c r="K13" i="10" s="1"/>
  <c r="I12" i="10"/>
  <c r="I13" i="10" s="1"/>
  <c r="H12" i="10"/>
  <c r="H13" i="10" s="1"/>
  <c r="G12" i="10"/>
  <c r="G13" i="10" s="1"/>
  <c r="M13" i="10" s="1"/>
  <c r="F12" i="10"/>
  <c r="E12" i="10"/>
  <c r="E13" i="10" s="1"/>
  <c r="D12" i="10"/>
  <c r="I11" i="10"/>
  <c r="F11" i="10"/>
  <c r="J10" i="10"/>
  <c r="L10" i="10" s="1"/>
  <c r="I10" i="10"/>
  <c r="I14" i="10" s="1"/>
  <c r="H10" i="10"/>
  <c r="H14" i="10" s="1"/>
  <c r="G10" i="10"/>
  <c r="F10" i="10"/>
  <c r="E10" i="10"/>
  <c r="E11" i="10" s="1"/>
  <c r="D10" i="10"/>
  <c r="D11" i="10" s="1"/>
  <c r="M9" i="10"/>
  <c r="K9" i="10"/>
  <c r="J9" i="10"/>
  <c r="L9" i="10" s="1"/>
  <c r="L8" i="10"/>
  <c r="K8" i="10"/>
  <c r="M8" i="10" s="1"/>
  <c r="J8" i="10"/>
  <c r="M7" i="10"/>
  <c r="K7" i="10"/>
  <c r="J7" i="10"/>
  <c r="L7" i="10" s="1"/>
  <c r="M6" i="10"/>
  <c r="K6" i="10"/>
  <c r="J6" i="10"/>
  <c r="L6" i="10" s="1"/>
  <c r="A2" i="10"/>
  <c r="I135" i="14"/>
  <c r="I137" i="14" s="1"/>
  <c r="H135" i="14"/>
  <c r="H137" i="14" s="1"/>
  <c r="G135" i="14"/>
  <c r="G137" i="14" s="1"/>
  <c r="E135" i="14"/>
  <c r="H22" i="9"/>
  <c r="H21" i="9"/>
  <c r="I19" i="9"/>
  <c r="H19" i="9"/>
  <c r="G19" i="9"/>
  <c r="F19" i="9"/>
  <c r="E19" i="9"/>
  <c r="D19" i="9"/>
  <c r="K18" i="9"/>
  <c r="I18" i="9"/>
  <c r="H18" i="9"/>
  <c r="G18" i="9"/>
  <c r="F18" i="9"/>
  <c r="E18" i="9"/>
  <c r="D18" i="9"/>
  <c r="H14" i="9"/>
  <c r="H15" i="9" s="1"/>
  <c r="I13" i="9"/>
  <c r="F13" i="9"/>
  <c r="I12" i="9"/>
  <c r="K12" i="9" s="1"/>
  <c r="H12" i="9"/>
  <c r="J12" i="9" s="1"/>
  <c r="G12" i="9"/>
  <c r="G13" i="9" s="1"/>
  <c r="F12" i="9"/>
  <c r="E12" i="9"/>
  <c r="E13" i="9" s="1"/>
  <c r="D12" i="9"/>
  <c r="D13" i="9" s="1"/>
  <c r="L11" i="9"/>
  <c r="K11" i="9"/>
  <c r="M11" i="9" s="1"/>
  <c r="J11" i="9"/>
  <c r="K10" i="9"/>
  <c r="M10" i="9" s="1"/>
  <c r="J10" i="9"/>
  <c r="L10" i="9" s="1"/>
  <c r="G9" i="9"/>
  <c r="I8" i="9"/>
  <c r="K8" i="9" s="1"/>
  <c r="H8" i="9"/>
  <c r="J8" i="9" s="1"/>
  <c r="J9" i="9" s="1"/>
  <c r="G8" i="9"/>
  <c r="G14" i="9" s="1"/>
  <c r="F8" i="9"/>
  <c r="F9" i="9" s="1"/>
  <c r="L9" i="9" s="1"/>
  <c r="E8" i="9"/>
  <c r="E9" i="9" s="1"/>
  <c r="E14" i="9" s="1"/>
  <c r="D8" i="9"/>
  <c r="D9" i="9" s="1"/>
  <c r="D14" i="9" s="1"/>
  <c r="K7" i="9"/>
  <c r="M7" i="9" s="1"/>
  <c r="J7" i="9"/>
  <c r="L7" i="9" s="1"/>
  <c r="K6" i="9"/>
  <c r="J6" i="9"/>
  <c r="J18" i="9" s="1"/>
  <c r="A2" i="9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L12" i="9" l="1"/>
  <c r="J13" i="9"/>
  <c r="L13" i="9"/>
  <c r="G15" i="9"/>
  <c r="M10" i="10"/>
  <c r="J14" i="10"/>
  <c r="H15" i="10"/>
  <c r="M8" i="9"/>
  <c r="K9" i="9"/>
  <c r="M9" i="9" s="1"/>
  <c r="I15" i="10"/>
  <c r="K13" i="9"/>
  <c r="M13" i="9" s="1"/>
  <c r="M12" i="9"/>
  <c r="L11" i="10"/>
  <c r="H9" i="9"/>
  <c r="F14" i="9"/>
  <c r="G11" i="10"/>
  <c r="M11" i="10" s="1"/>
  <c r="I9" i="9"/>
  <c r="H11" i="10"/>
  <c r="J12" i="10"/>
  <c r="I14" i="9"/>
  <c r="I15" i="9" s="1"/>
  <c r="I23" i="9" s="1"/>
  <c r="J11" i="10"/>
  <c r="D14" i="10"/>
  <c r="D15" i="10" s="1"/>
  <c r="L6" i="9"/>
  <c r="H13" i="9"/>
  <c r="J14" i="9"/>
  <c r="J15" i="9" s="1"/>
  <c r="M12" i="10"/>
  <c r="E14" i="10"/>
  <c r="E15" i="10" s="1"/>
  <c r="M6" i="9"/>
  <c r="L8" i="9"/>
  <c r="J19" i="9"/>
  <c r="K10" i="10"/>
  <c r="K11" i="10" s="1"/>
  <c r="G14" i="10"/>
  <c r="K19" i="9"/>
  <c r="F15" i="9" l="1"/>
  <c r="L15" i="9" s="1"/>
  <c r="L14" i="9"/>
  <c r="K14" i="9"/>
  <c r="G15" i="10"/>
  <c r="L12" i="10"/>
  <c r="J13" i="10"/>
  <c r="L13" i="10" s="1"/>
  <c r="I21" i="10"/>
  <c r="J15" i="10"/>
  <c r="L15" i="10" s="1"/>
  <c r="L14" i="10"/>
  <c r="K14" i="10"/>
  <c r="K15" i="10" s="1"/>
  <c r="M14" i="10" l="1"/>
  <c r="M15" i="10"/>
  <c r="K15" i="9"/>
  <c r="M15" i="9" s="1"/>
  <c r="M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5" authorId="0" shapeId="0" xr:uid="{00000000-0006-0000-0000-000001000000}">
      <text>
        <r>
          <rPr>
            <b/>
            <sz val="9"/>
            <rFont val="Tahoma"/>
            <family val="2"/>
          </rPr>
          <t>yanchunan:</t>
        </r>
        <r>
          <rPr>
            <b/>
            <sz val="9"/>
            <rFont val="宋体"/>
            <family val="3"/>
            <charset val="134"/>
          </rPr>
          <t>单击表名可以转到相应表格。不要破坏</t>
        </r>
        <r>
          <rPr>
            <b/>
            <sz val="9"/>
            <rFont val="Tahoma"/>
            <family val="2"/>
          </rPr>
          <t>C</t>
        </r>
        <r>
          <rPr>
            <b/>
            <sz val="9"/>
            <rFont val="宋体"/>
            <family val="3"/>
            <charset val="134"/>
          </rPr>
          <t>列的链接。</t>
        </r>
      </text>
    </comment>
  </commentList>
</comments>
</file>

<file path=xl/sharedStrings.xml><?xml version="1.0" encoding="utf-8"?>
<sst xmlns="http://schemas.openxmlformats.org/spreadsheetml/2006/main" count="945" uniqueCount="299">
  <si>
    <t>委托人暨产权持有人：吉林黄马甲快递有限公司</t>
  </si>
  <si>
    <r>
      <rPr>
        <sz val="12"/>
        <rFont val="宋体"/>
        <family val="3"/>
        <charset val="134"/>
      </rPr>
      <t>评估基准日：</t>
    </r>
    <r>
      <rPr>
        <sz val="12"/>
        <rFont val="Arial Narrow"/>
        <family val="2"/>
      </rPr>
      <t>2022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>9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>30</t>
    </r>
    <r>
      <rPr>
        <sz val="12"/>
        <rFont val="宋体"/>
        <family val="3"/>
        <charset val="134"/>
      </rPr>
      <t>日</t>
    </r>
  </si>
  <si>
    <r>
      <rPr>
        <sz val="10"/>
        <rFont val="宋体"/>
        <family val="3"/>
        <charset val="134"/>
      </rPr>
      <t>页眉页脚按钮，如果表格对应的</t>
    </r>
    <r>
      <rPr>
        <sz val="10"/>
        <rFont val="Arial Narrow"/>
        <family val="2"/>
      </rPr>
      <t>C</t>
    </r>
    <r>
      <rPr>
        <sz val="10"/>
        <rFont val="宋体"/>
        <family val="3"/>
        <charset val="134"/>
      </rPr>
      <t>列为空，则隐藏该表格。</t>
    </r>
  </si>
  <si>
    <r>
      <rPr>
        <sz val="10"/>
        <rFont val="宋体"/>
        <family val="3"/>
        <charset val="134"/>
      </rPr>
      <t>非空表格按照</t>
    </r>
    <r>
      <rPr>
        <sz val="10"/>
        <rFont val="Arial Narrow"/>
        <family val="2"/>
      </rPr>
      <t>E</t>
    </r>
    <r>
      <rPr>
        <sz val="10"/>
        <rFont val="宋体"/>
        <family val="3"/>
        <charset val="134"/>
      </rPr>
      <t>列和</t>
    </r>
    <r>
      <rPr>
        <sz val="10"/>
        <rFont val="Arial Narrow"/>
        <family val="2"/>
      </rPr>
      <t>F</t>
    </r>
    <r>
      <rPr>
        <sz val="10"/>
        <rFont val="宋体"/>
        <family val="3"/>
        <charset val="134"/>
      </rPr>
      <t>列的内容添加页脚。</t>
    </r>
  </si>
  <si>
    <t>目录</t>
  </si>
  <si>
    <t>取消隐藏按钮可以取消所有表格的隐藏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</si>
  <si>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1</t>
    </r>
  </si>
  <si>
    <r>
      <rPr>
        <sz val="12"/>
        <rFont val="Arial Narrow"/>
        <family val="2"/>
      </rPr>
      <t>1-</t>
    </r>
    <r>
      <rPr>
        <sz val="12"/>
        <rFont val="宋体"/>
        <family val="3"/>
        <charset val="134"/>
      </rPr>
      <t>汇总表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</si>
  <si>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2</t>
    </r>
  </si>
  <si>
    <r>
      <rPr>
        <sz val="12"/>
        <rFont val="Arial Narrow"/>
        <family val="2"/>
      </rPr>
      <t>2-</t>
    </r>
    <r>
      <rPr>
        <sz val="12"/>
        <rFont val="宋体"/>
        <family val="3"/>
        <charset val="134"/>
      </rPr>
      <t>分类汇总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</si>
  <si>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</t>
    </r>
  </si>
  <si>
    <r>
      <rPr>
        <sz val="12"/>
        <rFont val="Arial Narrow"/>
        <family val="2"/>
      </rPr>
      <t>3-</t>
    </r>
    <r>
      <rPr>
        <sz val="12"/>
        <rFont val="宋体"/>
        <family val="3"/>
        <charset val="134"/>
      </rPr>
      <t>流动汇总</t>
    </r>
  </si>
  <si>
    <r>
      <rPr>
        <sz val="12"/>
        <rFont val="宋体"/>
        <family val="3"/>
        <charset val="134"/>
      </rPr>
      <t>被评估单位填表人：</t>
    </r>
    <r>
      <rPr>
        <sz val="12"/>
        <rFont val="宋体"/>
        <family val="3"/>
        <charset val="134"/>
      </rPr>
      <t xml:space="preserve">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</si>
  <si>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t>评估人员：</t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</si>
  <si>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</t>
    </r>
  </si>
  <si>
    <r>
      <rPr>
        <sz val="12"/>
        <rFont val="Arial Narrow"/>
        <family val="2"/>
      </rPr>
      <t>3-1</t>
    </r>
    <r>
      <rPr>
        <sz val="12"/>
        <rFont val="宋体"/>
        <family val="3"/>
        <charset val="134"/>
      </rPr>
      <t>货币汇总表</t>
    </r>
  </si>
  <si>
    <r>
      <rPr>
        <sz val="12"/>
        <rFont val="宋体"/>
        <family val="3"/>
        <charset val="134"/>
      </rPr>
      <t>被评估单位填表人：
填表日期：</t>
    </r>
    <r>
      <rPr>
        <sz val="12"/>
        <rFont val="Arial Narrow"/>
        <family val="2"/>
      </rPr>
      <t>2009</t>
    </r>
    <r>
      <rPr>
        <sz val="12"/>
        <rFont val="宋体"/>
        <family val="3"/>
        <charset val="134"/>
      </rPr>
      <t>年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月</t>
    </r>
    <r>
      <rPr>
        <sz val="12"/>
        <rFont val="Arial Narrow"/>
        <family val="2"/>
      </rPr>
      <t xml:space="preserve"> </t>
    </r>
    <r>
      <rPr>
        <sz val="12"/>
        <rFont val="宋体"/>
        <family val="3"/>
        <charset val="134"/>
      </rPr>
      <t>日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</si>
  <si>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3-1-1</t>
    </r>
  </si>
  <si>
    <r>
      <rPr>
        <sz val="12"/>
        <rFont val="Arial Narrow"/>
        <family val="2"/>
      </rPr>
      <t>3-1-1</t>
    </r>
    <r>
      <rPr>
        <sz val="12"/>
        <rFont val="宋体"/>
        <family val="3"/>
        <charset val="134"/>
      </rPr>
      <t>现金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</si>
  <si>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3-1-2</t>
    </r>
  </si>
  <si>
    <r>
      <rPr>
        <sz val="12"/>
        <rFont val="Arial Narrow"/>
        <family val="2"/>
      </rPr>
      <t>3-1-2</t>
    </r>
    <r>
      <rPr>
        <sz val="12"/>
        <rFont val="宋体"/>
        <family val="3"/>
        <charset val="134"/>
      </rPr>
      <t>银行存款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</si>
  <si>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3-1-3</t>
    </r>
  </si>
  <si>
    <r>
      <rPr>
        <sz val="12"/>
        <rFont val="Arial Narrow"/>
        <family val="2"/>
      </rPr>
      <t>3-1-3</t>
    </r>
    <r>
      <rPr>
        <sz val="12"/>
        <rFont val="宋体"/>
        <family val="3"/>
        <charset val="134"/>
      </rPr>
      <t>其他货币资金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</si>
  <si>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</t>
    </r>
  </si>
  <si>
    <r>
      <rPr>
        <sz val="12"/>
        <rFont val="Arial Narrow"/>
        <family val="2"/>
      </rPr>
      <t>3-2</t>
    </r>
    <r>
      <rPr>
        <sz val="12"/>
        <rFont val="宋体"/>
        <family val="3"/>
        <charset val="134"/>
      </rPr>
      <t>交易性金融资产汇总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</si>
  <si>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3-2-1</t>
    </r>
  </si>
  <si>
    <r>
      <rPr>
        <sz val="12"/>
        <rFont val="Arial Narrow"/>
        <family val="2"/>
      </rPr>
      <t>3-2-1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</si>
  <si>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3-2-2</t>
    </r>
  </si>
  <si>
    <r>
      <rPr>
        <sz val="12"/>
        <rFont val="Arial Narrow"/>
        <family val="2"/>
      </rPr>
      <t>3-2-2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</si>
  <si>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3-2-3</t>
    </r>
  </si>
  <si>
    <r>
      <rPr>
        <sz val="12"/>
        <rFont val="Arial Narrow"/>
        <family val="2"/>
      </rPr>
      <t>3-2-3</t>
    </r>
    <r>
      <rPr>
        <sz val="12"/>
        <rFont val="宋体"/>
        <family val="3"/>
        <charset val="134"/>
      </rPr>
      <t>交易性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基金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</si>
  <si>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3-3</t>
    </r>
  </si>
  <si>
    <r>
      <rPr>
        <sz val="12"/>
        <rFont val="Arial Narrow"/>
        <family val="2"/>
      </rPr>
      <t>3-3</t>
    </r>
    <r>
      <rPr>
        <sz val="12"/>
        <rFont val="宋体"/>
        <family val="3"/>
        <charset val="134"/>
      </rPr>
      <t>应收票据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</si>
  <si>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3-4</t>
    </r>
  </si>
  <si>
    <r>
      <rPr>
        <sz val="12"/>
        <rFont val="Arial Narrow"/>
        <family val="2"/>
      </rPr>
      <t>3-4</t>
    </r>
    <r>
      <rPr>
        <sz val="12"/>
        <rFont val="宋体"/>
        <family val="3"/>
        <charset val="134"/>
      </rPr>
      <t>应收账款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</si>
  <si>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3-5</t>
    </r>
  </si>
  <si>
    <r>
      <rPr>
        <sz val="12"/>
        <rFont val="Arial Narrow"/>
        <family val="2"/>
      </rPr>
      <t>3-5</t>
    </r>
    <r>
      <rPr>
        <sz val="12"/>
        <rFont val="宋体"/>
        <family val="3"/>
        <charset val="134"/>
      </rPr>
      <t>预付账款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</si>
  <si>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3-6</t>
    </r>
  </si>
  <si>
    <r>
      <rPr>
        <sz val="12"/>
        <rFont val="Arial Narrow"/>
        <family val="2"/>
      </rPr>
      <t>3-6</t>
    </r>
    <r>
      <rPr>
        <sz val="12"/>
        <rFont val="宋体"/>
        <family val="3"/>
        <charset val="134"/>
      </rPr>
      <t>应收利息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</si>
  <si>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3-7</t>
    </r>
  </si>
  <si>
    <r>
      <rPr>
        <sz val="12"/>
        <rFont val="Arial Narrow"/>
        <family val="2"/>
      </rPr>
      <t>3-7</t>
    </r>
    <r>
      <rPr>
        <sz val="12"/>
        <rFont val="宋体"/>
        <family val="3"/>
        <charset val="134"/>
      </rPr>
      <t>应收股利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</si>
  <si>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3-8</t>
    </r>
  </si>
  <si>
    <r>
      <rPr>
        <sz val="12"/>
        <rFont val="Arial Narrow"/>
        <family val="2"/>
      </rPr>
      <t>3-8</t>
    </r>
    <r>
      <rPr>
        <sz val="12"/>
        <rFont val="宋体"/>
        <family val="3"/>
        <charset val="134"/>
      </rPr>
      <t>其他应收款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</si>
  <si>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</t>
    </r>
  </si>
  <si>
    <r>
      <rPr>
        <sz val="12"/>
        <rFont val="Arial Narrow"/>
        <family val="2"/>
      </rPr>
      <t>3-9</t>
    </r>
    <r>
      <rPr>
        <sz val="12"/>
        <rFont val="宋体"/>
        <family val="3"/>
        <charset val="134"/>
      </rPr>
      <t>存货汇总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</si>
  <si>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3-9-1</t>
    </r>
  </si>
  <si>
    <r>
      <rPr>
        <sz val="12"/>
        <rFont val="Arial Narrow"/>
        <family val="2"/>
      </rPr>
      <t>3-9-1</t>
    </r>
    <r>
      <rPr>
        <sz val="12"/>
        <rFont val="宋体"/>
        <family val="3"/>
        <charset val="134"/>
      </rPr>
      <t>材料采购（在途物资）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</si>
  <si>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3-9-2</t>
    </r>
  </si>
  <si>
    <r>
      <rPr>
        <sz val="12"/>
        <rFont val="Arial Narrow"/>
        <family val="2"/>
      </rPr>
      <t>3-9-2</t>
    </r>
    <r>
      <rPr>
        <sz val="12"/>
        <rFont val="宋体"/>
        <family val="3"/>
        <charset val="134"/>
      </rPr>
      <t>原材料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</si>
  <si>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3-9-3</t>
    </r>
  </si>
  <si>
    <r>
      <rPr>
        <sz val="12"/>
        <rFont val="Arial Narrow"/>
        <family val="2"/>
      </rPr>
      <t>3-9-3</t>
    </r>
    <r>
      <rPr>
        <sz val="12"/>
        <rFont val="宋体"/>
        <family val="3"/>
        <charset val="134"/>
      </rPr>
      <t>在库周转材料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</si>
  <si>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3-9-4</t>
    </r>
  </si>
  <si>
    <r>
      <rPr>
        <sz val="12"/>
        <rFont val="Arial Narrow"/>
        <family val="2"/>
      </rPr>
      <t>3-9-4</t>
    </r>
    <r>
      <rPr>
        <sz val="12"/>
        <rFont val="宋体"/>
        <family val="3"/>
        <charset val="134"/>
      </rPr>
      <t>委托加工物资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</si>
  <si>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3-9-5</t>
    </r>
  </si>
  <si>
    <r>
      <rPr>
        <sz val="12"/>
        <rFont val="Arial Narrow"/>
        <family val="2"/>
      </rPr>
      <t>3-9-5</t>
    </r>
    <r>
      <rPr>
        <sz val="12"/>
        <rFont val="宋体"/>
        <family val="3"/>
        <charset val="134"/>
      </rPr>
      <t>产成品（库存商品）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</si>
  <si>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3-9-6</t>
    </r>
  </si>
  <si>
    <r>
      <rPr>
        <sz val="12"/>
        <rFont val="Arial Narrow"/>
        <family val="2"/>
      </rPr>
      <t>3-9-6</t>
    </r>
    <r>
      <rPr>
        <sz val="12"/>
        <rFont val="宋体"/>
        <family val="3"/>
        <charset val="134"/>
      </rPr>
      <t>在产品（自制半成品）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</si>
  <si>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3-9-7</t>
    </r>
  </si>
  <si>
    <r>
      <rPr>
        <sz val="12"/>
        <rFont val="Arial Narrow"/>
        <family val="2"/>
      </rPr>
      <t>3-9-7</t>
    </r>
    <r>
      <rPr>
        <sz val="12"/>
        <rFont val="宋体"/>
        <family val="3"/>
        <charset val="134"/>
      </rPr>
      <t>发出商品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</si>
  <si>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3-9-8</t>
    </r>
  </si>
  <si>
    <r>
      <rPr>
        <sz val="12"/>
        <rFont val="Arial Narrow"/>
        <family val="2"/>
      </rPr>
      <t>3-9-8</t>
    </r>
    <r>
      <rPr>
        <sz val="12"/>
        <rFont val="宋体"/>
        <family val="3"/>
        <charset val="134"/>
      </rPr>
      <t>在用周转材料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</si>
  <si>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3-10</t>
    </r>
  </si>
  <si>
    <r>
      <rPr>
        <sz val="12"/>
        <rFont val="Arial Narrow"/>
        <family val="2"/>
      </rPr>
      <t>3-10</t>
    </r>
    <r>
      <rPr>
        <sz val="12"/>
        <rFont val="宋体"/>
        <family val="3"/>
        <charset val="134"/>
      </rPr>
      <t>一年到期非流动资产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</si>
  <si>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3-11</t>
    </r>
  </si>
  <si>
    <r>
      <rPr>
        <sz val="12"/>
        <rFont val="Arial Narrow"/>
        <family val="2"/>
      </rPr>
      <t>3-11</t>
    </r>
    <r>
      <rPr>
        <sz val="12"/>
        <rFont val="宋体"/>
        <family val="3"/>
        <charset val="134"/>
      </rPr>
      <t>其他流动资产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</si>
  <si>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</t>
    </r>
  </si>
  <si>
    <r>
      <rPr>
        <sz val="12"/>
        <rFont val="Arial Narrow"/>
        <family val="2"/>
      </rPr>
      <t>4-</t>
    </r>
    <r>
      <rPr>
        <sz val="12"/>
        <rFont val="宋体"/>
        <family val="3"/>
        <charset val="134"/>
      </rPr>
      <t>非流动资产汇总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</si>
  <si>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</t>
    </r>
  </si>
  <si>
    <r>
      <rPr>
        <sz val="12"/>
        <rFont val="Arial Narrow"/>
        <family val="2"/>
      </rPr>
      <t>4-1</t>
    </r>
    <r>
      <rPr>
        <sz val="12"/>
        <rFont val="宋体"/>
        <family val="3"/>
        <charset val="134"/>
      </rPr>
      <t>可供出售金融资产汇总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</si>
  <si>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4-1-1</t>
    </r>
  </si>
  <si>
    <r>
      <rPr>
        <sz val="12"/>
        <rFont val="Arial Narrow"/>
        <family val="2"/>
      </rPr>
      <t>4-1-1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股票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</si>
  <si>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4-1-2</t>
    </r>
  </si>
  <si>
    <r>
      <rPr>
        <sz val="12"/>
        <rFont val="Arial Narrow"/>
        <family val="2"/>
      </rPr>
      <t>4-1-2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</si>
  <si>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4-1-3</t>
    </r>
  </si>
  <si>
    <r>
      <rPr>
        <sz val="12"/>
        <rFont val="Arial Narrow"/>
        <family val="2"/>
      </rPr>
      <t>4-1-3</t>
    </r>
    <r>
      <rPr>
        <sz val="12"/>
        <rFont val="宋体"/>
        <family val="3"/>
        <charset val="134"/>
      </rPr>
      <t>可出售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</si>
  <si>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4-2</t>
    </r>
  </si>
  <si>
    <r>
      <rPr>
        <sz val="12"/>
        <rFont val="Arial Narrow"/>
        <family val="2"/>
      </rPr>
      <t>4-2</t>
    </r>
    <r>
      <rPr>
        <sz val="12"/>
        <rFont val="宋体"/>
        <family val="3"/>
        <charset val="134"/>
      </rPr>
      <t>持有到期投资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</si>
  <si>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4-3</t>
    </r>
  </si>
  <si>
    <r>
      <rPr>
        <sz val="12"/>
        <rFont val="Arial Narrow"/>
        <family val="2"/>
      </rPr>
      <t>4-3</t>
    </r>
    <r>
      <rPr>
        <sz val="12"/>
        <rFont val="宋体"/>
        <family val="3"/>
        <charset val="134"/>
      </rPr>
      <t>长期应收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</si>
  <si>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4-4</t>
    </r>
  </si>
  <si>
    <r>
      <rPr>
        <sz val="12"/>
        <rFont val="Arial Narrow"/>
        <family val="2"/>
      </rPr>
      <t>4-4</t>
    </r>
    <r>
      <rPr>
        <sz val="12"/>
        <rFont val="宋体"/>
        <family val="3"/>
        <charset val="134"/>
      </rPr>
      <t>股权投资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</si>
  <si>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</t>
    </r>
  </si>
  <si>
    <r>
      <rPr>
        <sz val="12"/>
        <rFont val="Arial Narrow"/>
        <family val="2"/>
      </rPr>
      <t>4-5</t>
    </r>
    <r>
      <rPr>
        <sz val="12"/>
        <rFont val="宋体"/>
        <family val="3"/>
        <charset val="134"/>
      </rPr>
      <t>投资性房地产汇总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</si>
  <si>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4-5-1</t>
    </r>
  </si>
  <si>
    <r>
      <rPr>
        <sz val="12"/>
        <rFont val="Arial Narrow"/>
        <family val="2"/>
      </rPr>
      <t>4-5-1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</si>
  <si>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4-5-2</t>
    </r>
  </si>
  <si>
    <r>
      <rPr>
        <sz val="12"/>
        <rFont val="Arial Narrow"/>
        <family val="2"/>
      </rPr>
      <t>4-5-2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</si>
  <si>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4-5-3</t>
    </r>
  </si>
  <si>
    <r>
      <rPr>
        <sz val="12"/>
        <rFont val="Arial Narrow"/>
        <family val="2"/>
      </rPr>
      <t>4-5-3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</si>
  <si>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4-5-4</t>
    </r>
  </si>
  <si>
    <r>
      <rPr>
        <sz val="12"/>
        <rFont val="Arial Narrow"/>
        <family val="2"/>
      </rPr>
      <t>4-5-4</t>
    </r>
    <r>
      <rPr>
        <sz val="12"/>
        <rFont val="宋体"/>
        <family val="3"/>
        <charset val="134"/>
      </rPr>
      <t>投资性房地产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</si>
  <si>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</t>
    </r>
  </si>
  <si>
    <r>
      <rPr>
        <sz val="12"/>
        <rFont val="Arial Narrow"/>
        <family val="2"/>
      </rPr>
      <t>4-6</t>
    </r>
    <r>
      <rPr>
        <sz val="12"/>
        <rFont val="宋体"/>
        <family val="3"/>
        <charset val="134"/>
      </rPr>
      <t>固定资产汇总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</si>
  <si>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4-6-1</t>
    </r>
  </si>
  <si>
    <r>
      <rPr>
        <sz val="12"/>
        <rFont val="Arial Narrow"/>
        <family val="2"/>
      </rPr>
      <t>4-6-1</t>
    </r>
    <r>
      <rPr>
        <sz val="12"/>
        <rFont val="宋体"/>
        <family val="3"/>
        <charset val="134"/>
      </rPr>
      <t>房屋建筑物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</si>
  <si>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4-6-2</t>
    </r>
  </si>
  <si>
    <r>
      <rPr>
        <sz val="12"/>
        <rFont val="Arial Narrow"/>
        <family val="2"/>
      </rPr>
      <t>4-6-2</t>
    </r>
    <r>
      <rPr>
        <sz val="12"/>
        <rFont val="宋体"/>
        <family val="3"/>
        <charset val="134"/>
      </rPr>
      <t>构筑物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</si>
  <si>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4-6-3</t>
    </r>
  </si>
  <si>
    <r>
      <rPr>
        <sz val="12"/>
        <rFont val="Arial Narrow"/>
        <family val="2"/>
      </rPr>
      <t>4-6-3</t>
    </r>
    <r>
      <rPr>
        <sz val="12"/>
        <rFont val="宋体"/>
        <family val="3"/>
        <charset val="134"/>
      </rPr>
      <t>管道沟槽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</si>
  <si>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4-6-4</t>
    </r>
  </si>
  <si>
    <r>
      <rPr>
        <sz val="12"/>
        <rFont val="Arial Narrow"/>
        <family val="2"/>
      </rPr>
      <t>4-6-4</t>
    </r>
    <r>
      <rPr>
        <sz val="12"/>
        <rFont val="宋体"/>
        <family val="3"/>
        <charset val="134"/>
      </rPr>
      <t>机器设备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</si>
  <si>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4-6-5</t>
    </r>
  </si>
  <si>
    <r>
      <rPr>
        <sz val="12"/>
        <rFont val="Arial Narrow"/>
        <family val="2"/>
      </rPr>
      <t>4-6-5</t>
    </r>
    <r>
      <rPr>
        <sz val="12"/>
        <rFont val="宋体"/>
        <family val="3"/>
        <charset val="134"/>
      </rPr>
      <t>车辆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</si>
  <si>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4-6-6</t>
    </r>
  </si>
  <si>
    <r>
      <rPr>
        <sz val="12"/>
        <rFont val="Arial Narrow"/>
        <family val="2"/>
      </rPr>
      <t>4-6-6</t>
    </r>
    <r>
      <rPr>
        <sz val="12"/>
        <rFont val="宋体"/>
        <family val="3"/>
        <charset val="134"/>
      </rPr>
      <t>电子设备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</si>
  <si>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4-6-7</t>
    </r>
  </si>
  <si>
    <r>
      <rPr>
        <sz val="12"/>
        <rFont val="Arial Narrow"/>
        <family val="2"/>
      </rPr>
      <t>4-6-7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</si>
  <si>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</t>
    </r>
  </si>
  <si>
    <r>
      <rPr>
        <sz val="12"/>
        <rFont val="Arial Narrow"/>
        <family val="2"/>
      </rPr>
      <t>4-7</t>
    </r>
    <r>
      <rPr>
        <sz val="12"/>
        <rFont val="宋体"/>
        <family val="3"/>
        <charset val="134"/>
      </rPr>
      <t>在建工程汇总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</si>
  <si>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4-7-1</t>
    </r>
  </si>
  <si>
    <r>
      <rPr>
        <sz val="12"/>
        <rFont val="Arial Narrow"/>
        <family val="2"/>
      </rPr>
      <t>4-7-1</t>
    </r>
    <r>
      <rPr>
        <sz val="12"/>
        <rFont val="宋体"/>
        <family val="3"/>
        <charset val="134"/>
      </rPr>
      <t>在建（土建）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</si>
  <si>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4-7-2</t>
    </r>
  </si>
  <si>
    <r>
      <rPr>
        <sz val="12"/>
        <rFont val="Arial Narrow"/>
        <family val="2"/>
      </rPr>
      <t>4-7-2</t>
    </r>
    <r>
      <rPr>
        <sz val="12"/>
        <rFont val="宋体"/>
        <family val="3"/>
        <charset val="134"/>
      </rPr>
      <t>在建（设备）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</si>
  <si>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4-8</t>
    </r>
  </si>
  <si>
    <r>
      <rPr>
        <sz val="12"/>
        <rFont val="Arial Narrow"/>
        <family val="2"/>
      </rPr>
      <t>4-8</t>
    </r>
    <r>
      <rPr>
        <sz val="12"/>
        <rFont val="宋体"/>
        <family val="3"/>
        <charset val="134"/>
      </rPr>
      <t>工程物资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</si>
  <si>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4-9</t>
    </r>
  </si>
  <si>
    <r>
      <rPr>
        <sz val="12"/>
        <rFont val="Arial Narrow"/>
        <family val="2"/>
      </rPr>
      <t>4-9</t>
    </r>
    <r>
      <rPr>
        <sz val="12"/>
        <rFont val="宋体"/>
        <family val="3"/>
        <charset val="134"/>
      </rPr>
      <t>固定资产清理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</si>
  <si>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4-10</t>
    </r>
  </si>
  <si>
    <r>
      <rPr>
        <sz val="12"/>
        <rFont val="Arial Narrow"/>
        <family val="2"/>
      </rPr>
      <t>4-10</t>
    </r>
    <r>
      <rPr>
        <sz val="12"/>
        <rFont val="宋体"/>
        <family val="3"/>
        <charset val="134"/>
      </rPr>
      <t>生产性生物资产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</si>
  <si>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4-11</t>
    </r>
  </si>
  <si>
    <r>
      <rPr>
        <sz val="12"/>
        <rFont val="Arial Narrow"/>
        <family val="2"/>
      </rPr>
      <t>4-11</t>
    </r>
    <r>
      <rPr>
        <sz val="12"/>
        <rFont val="宋体"/>
        <family val="3"/>
        <charset val="134"/>
      </rPr>
      <t>油气资产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</si>
  <si>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</t>
    </r>
  </si>
  <si>
    <r>
      <rPr>
        <sz val="12"/>
        <rFont val="Arial Narrow"/>
        <family val="2"/>
      </rPr>
      <t>4-12</t>
    </r>
    <r>
      <rPr>
        <sz val="12"/>
        <rFont val="宋体"/>
        <family val="3"/>
        <charset val="134"/>
      </rPr>
      <t>无形资产汇总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</si>
  <si>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4-12-1</t>
    </r>
  </si>
  <si>
    <r>
      <rPr>
        <sz val="12"/>
        <rFont val="Arial Narrow"/>
        <family val="2"/>
      </rPr>
      <t>4-12-1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土地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</si>
  <si>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4-12-2</t>
    </r>
  </si>
  <si>
    <r>
      <rPr>
        <sz val="12"/>
        <rFont val="Arial Narrow"/>
        <family val="2"/>
      </rPr>
      <t>4-12-2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矿业权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</si>
  <si>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4-12-3</t>
    </r>
  </si>
  <si>
    <r>
      <rPr>
        <sz val="12"/>
        <rFont val="Arial Narrow"/>
        <family val="2"/>
      </rPr>
      <t>4-12-3</t>
    </r>
    <r>
      <rPr>
        <sz val="12"/>
        <rFont val="宋体"/>
        <family val="3"/>
        <charset val="134"/>
      </rPr>
      <t>无形</t>
    </r>
    <r>
      <rPr>
        <sz val="12"/>
        <rFont val="Arial Narrow"/>
        <family val="2"/>
      </rPr>
      <t>-</t>
    </r>
    <r>
      <rPr>
        <sz val="12"/>
        <rFont val="宋体"/>
        <family val="3"/>
        <charset val="134"/>
      </rPr>
      <t>其他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</si>
  <si>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4-13</t>
    </r>
  </si>
  <si>
    <r>
      <rPr>
        <sz val="12"/>
        <rFont val="Arial Narrow"/>
        <family val="2"/>
      </rPr>
      <t>4-13</t>
    </r>
    <r>
      <rPr>
        <sz val="12"/>
        <rFont val="宋体"/>
        <family val="3"/>
        <charset val="134"/>
      </rPr>
      <t>开发支出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</si>
  <si>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4-14</t>
    </r>
  </si>
  <si>
    <r>
      <rPr>
        <sz val="12"/>
        <rFont val="Arial Narrow"/>
        <family val="2"/>
      </rPr>
      <t>4-14</t>
    </r>
    <r>
      <rPr>
        <sz val="12"/>
        <rFont val="宋体"/>
        <family val="3"/>
        <charset val="134"/>
      </rPr>
      <t>商誉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</si>
  <si>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4-15</t>
    </r>
  </si>
  <si>
    <r>
      <rPr>
        <sz val="12"/>
        <rFont val="Arial Narrow"/>
        <family val="2"/>
      </rPr>
      <t>4-15</t>
    </r>
    <r>
      <rPr>
        <sz val="12"/>
        <rFont val="宋体"/>
        <family val="3"/>
        <charset val="134"/>
      </rPr>
      <t>长期待摊费用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</si>
  <si>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4-16</t>
    </r>
  </si>
  <si>
    <r>
      <rPr>
        <sz val="12"/>
        <rFont val="Arial Narrow"/>
        <family val="2"/>
      </rPr>
      <t>4-16</t>
    </r>
    <r>
      <rPr>
        <sz val="12"/>
        <rFont val="宋体"/>
        <family val="3"/>
        <charset val="134"/>
      </rPr>
      <t>递延所得税资产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</si>
  <si>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4-17</t>
    </r>
  </si>
  <si>
    <r>
      <rPr>
        <sz val="12"/>
        <rFont val="Arial Narrow"/>
        <family val="2"/>
      </rPr>
      <t>4-17</t>
    </r>
    <r>
      <rPr>
        <sz val="12"/>
        <rFont val="宋体"/>
        <family val="3"/>
        <charset val="134"/>
      </rPr>
      <t>其他非流动资产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</si>
  <si>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</t>
    </r>
  </si>
  <si>
    <r>
      <rPr>
        <sz val="12"/>
        <rFont val="Arial Narrow"/>
        <family val="2"/>
      </rPr>
      <t>5-</t>
    </r>
    <r>
      <rPr>
        <sz val="12"/>
        <rFont val="宋体"/>
        <family val="3"/>
        <charset val="134"/>
      </rPr>
      <t>流动负债汇总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</si>
  <si>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</t>
    </r>
  </si>
  <si>
    <r>
      <rPr>
        <sz val="12"/>
        <rFont val="Arial Narrow"/>
        <family val="2"/>
      </rPr>
      <t>5-1</t>
    </r>
    <r>
      <rPr>
        <sz val="12"/>
        <rFont val="宋体"/>
        <family val="3"/>
        <charset val="134"/>
      </rPr>
      <t>短期借款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</si>
  <si>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5-2</t>
    </r>
  </si>
  <si>
    <r>
      <rPr>
        <sz val="12"/>
        <rFont val="Arial Narrow"/>
        <family val="2"/>
      </rPr>
      <t>5-2</t>
    </r>
    <r>
      <rPr>
        <sz val="12"/>
        <rFont val="宋体"/>
        <family val="3"/>
        <charset val="134"/>
      </rPr>
      <t>交易性金融负债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</si>
  <si>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5-3</t>
    </r>
  </si>
  <si>
    <r>
      <rPr>
        <sz val="12"/>
        <rFont val="Arial Narrow"/>
        <family val="2"/>
      </rPr>
      <t>5-3</t>
    </r>
    <r>
      <rPr>
        <sz val="12"/>
        <rFont val="宋体"/>
        <family val="3"/>
        <charset val="134"/>
      </rPr>
      <t>应付票据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</si>
  <si>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5-4</t>
    </r>
  </si>
  <si>
    <r>
      <rPr>
        <sz val="12"/>
        <rFont val="Arial Narrow"/>
        <family val="2"/>
      </rPr>
      <t>5-4</t>
    </r>
    <r>
      <rPr>
        <sz val="12"/>
        <rFont val="宋体"/>
        <family val="3"/>
        <charset val="134"/>
      </rPr>
      <t>应付账款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</si>
  <si>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5-5</t>
    </r>
  </si>
  <si>
    <r>
      <rPr>
        <sz val="12"/>
        <rFont val="Arial Narrow"/>
        <family val="2"/>
      </rPr>
      <t>5-5</t>
    </r>
    <r>
      <rPr>
        <sz val="12"/>
        <rFont val="宋体"/>
        <family val="3"/>
        <charset val="134"/>
      </rPr>
      <t>预收账款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</si>
  <si>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5-6</t>
    </r>
  </si>
  <si>
    <r>
      <rPr>
        <sz val="12"/>
        <rFont val="Arial Narrow"/>
        <family val="2"/>
      </rPr>
      <t>5-6</t>
    </r>
    <r>
      <rPr>
        <sz val="12"/>
        <rFont val="宋体"/>
        <family val="3"/>
        <charset val="134"/>
      </rPr>
      <t>职工薪酬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</si>
  <si>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5-7</t>
    </r>
  </si>
  <si>
    <r>
      <rPr>
        <sz val="12"/>
        <rFont val="Arial Narrow"/>
        <family val="2"/>
      </rPr>
      <t>5-7</t>
    </r>
    <r>
      <rPr>
        <sz val="12"/>
        <rFont val="宋体"/>
        <family val="3"/>
        <charset val="134"/>
      </rPr>
      <t>应交税费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</si>
  <si>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5-8</t>
    </r>
  </si>
  <si>
    <r>
      <rPr>
        <sz val="12"/>
        <rFont val="Arial Narrow"/>
        <family val="2"/>
      </rPr>
      <t>5-8</t>
    </r>
    <r>
      <rPr>
        <sz val="12"/>
        <rFont val="宋体"/>
        <family val="3"/>
        <charset val="134"/>
      </rPr>
      <t>应付利息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</si>
  <si>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5-9</t>
    </r>
  </si>
  <si>
    <r>
      <rPr>
        <sz val="12"/>
        <rFont val="Arial Narrow"/>
        <family val="2"/>
      </rPr>
      <t>5-9</t>
    </r>
    <r>
      <rPr>
        <sz val="12"/>
        <rFont val="宋体"/>
        <family val="3"/>
        <charset val="134"/>
      </rPr>
      <t>应付股利（利润）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</si>
  <si>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5-10</t>
    </r>
  </si>
  <si>
    <r>
      <rPr>
        <sz val="12"/>
        <rFont val="Arial Narrow"/>
        <family val="2"/>
      </rPr>
      <t>5-10</t>
    </r>
    <r>
      <rPr>
        <sz val="12"/>
        <rFont val="宋体"/>
        <family val="3"/>
        <charset val="134"/>
      </rPr>
      <t>其他应付款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</si>
  <si>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5-11</t>
    </r>
  </si>
  <si>
    <r>
      <rPr>
        <sz val="12"/>
        <rFont val="Arial Narrow"/>
        <family val="2"/>
      </rPr>
      <t>5-11</t>
    </r>
    <r>
      <rPr>
        <sz val="12"/>
        <rFont val="宋体"/>
        <family val="3"/>
        <charset val="134"/>
      </rPr>
      <t>一年到期非流动负债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</si>
  <si>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5-12</t>
    </r>
  </si>
  <si>
    <r>
      <rPr>
        <sz val="12"/>
        <rFont val="Arial Narrow"/>
        <family val="2"/>
      </rPr>
      <t>5-12</t>
    </r>
    <r>
      <rPr>
        <sz val="12"/>
        <rFont val="宋体"/>
        <family val="3"/>
        <charset val="134"/>
      </rPr>
      <t>其他流动负债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</si>
  <si>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</t>
    </r>
  </si>
  <si>
    <r>
      <rPr>
        <sz val="12"/>
        <rFont val="Arial Narrow"/>
        <family val="2"/>
      </rPr>
      <t>6-</t>
    </r>
    <r>
      <rPr>
        <sz val="12"/>
        <rFont val="宋体"/>
        <family val="3"/>
        <charset val="134"/>
      </rPr>
      <t>非流动负债汇总</t>
    </r>
    <r>
      <rPr>
        <sz val="12"/>
        <rFont val="Arial Narrow"/>
        <family val="2"/>
      </rPr>
      <t xml:space="preserve"> 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</si>
  <si>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6-1</t>
    </r>
  </si>
  <si>
    <r>
      <rPr>
        <sz val="12"/>
        <rFont val="Arial Narrow"/>
        <family val="2"/>
      </rPr>
      <t>6-1</t>
    </r>
    <r>
      <rPr>
        <sz val="12"/>
        <rFont val="宋体"/>
        <family val="3"/>
        <charset val="134"/>
      </rPr>
      <t>长期借款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</si>
  <si>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6-2</t>
    </r>
  </si>
  <si>
    <r>
      <rPr>
        <sz val="12"/>
        <rFont val="Arial Narrow"/>
        <family val="2"/>
      </rPr>
      <t>6-2</t>
    </r>
    <r>
      <rPr>
        <sz val="12"/>
        <rFont val="宋体"/>
        <family val="3"/>
        <charset val="134"/>
      </rPr>
      <t>应付债券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</si>
  <si>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6-3</t>
    </r>
  </si>
  <si>
    <r>
      <rPr>
        <sz val="12"/>
        <rFont val="Arial Narrow"/>
        <family val="2"/>
      </rPr>
      <t>6-3</t>
    </r>
    <r>
      <rPr>
        <sz val="12"/>
        <rFont val="宋体"/>
        <family val="3"/>
        <charset val="134"/>
      </rPr>
      <t>长期应付款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</si>
  <si>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6-4</t>
    </r>
  </si>
  <si>
    <r>
      <rPr>
        <sz val="12"/>
        <rFont val="Arial Narrow"/>
        <family val="2"/>
      </rPr>
      <t>6-4</t>
    </r>
    <r>
      <rPr>
        <sz val="12"/>
        <rFont val="宋体"/>
        <family val="3"/>
        <charset val="134"/>
      </rPr>
      <t>专项应付款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</si>
  <si>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6-5</t>
    </r>
  </si>
  <si>
    <r>
      <rPr>
        <sz val="12"/>
        <rFont val="Arial Narrow"/>
        <family val="2"/>
      </rPr>
      <t>6-5</t>
    </r>
    <r>
      <rPr>
        <sz val="12"/>
        <rFont val="宋体"/>
        <family val="3"/>
        <charset val="134"/>
      </rPr>
      <t>预计负债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</si>
  <si>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6-6</t>
    </r>
  </si>
  <si>
    <r>
      <rPr>
        <sz val="12"/>
        <rFont val="Arial Narrow"/>
        <family val="2"/>
      </rPr>
      <t>6-6</t>
    </r>
    <r>
      <rPr>
        <sz val="12"/>
        <rFont val="宋体"/>
        <family val="3"/>
        <charset val="134"/>
      </rPr>
      <t>递延所得税负债</t>
    </r>
  </si>
  <si>
    <r>
      <rPr>
        <sz val="12"/>
        <rFont val="宋体"/>
        <family val="3"/>
        <charset val="134"/>
      </rPr>
      <t>表</t>
    </r>
    <r>
      <rPr>
        <sz val="12"/>
        <rFont val="Arial Narrow"/>
        <family val="2"/>
      </rPr>
      <t>6-7</t>
    </r>
  </si>
  <si>
    <r>
      <rPr>
        <sz val="12"/>
        <rFont val="Arial Narrow"/>
        <family val="2"/>
      </rPr>
      <t>6-7</t>
    </r>
    <r>
      <rPr>
        <sz val="12"/>
        <rFont val="宋体"/>
        <family val="3"/>
        <charset val="134"/>
      </rPr>
      <t>其他非流动负债</t>
    </r>
  </si>
  <si>
    <t>拟处置资产评估结果明细表</t>
  </si>
  <si>
    <t>产权持有人：陕西黄马甲快递有限公司、吉林黄马甲快递有限公司</t>
  </si>
  <si>
    <t>金额单位：人民币元</t>
  </si>
  <si>
    <t>编号</t>
  </si>
  <si>
    <t>产权持有人</t>
  </si>
  <si>
    <t>科目名称</t>
  </si>
  <si>
    <t>资产数量（项）</t>
  </si>
  <si>
    <t>资产数量（台/套）</t>
  </si>
  <si>
    <t>账面价值</t>
  </si>
  <si>
    <t>评估价值</t>
  </si>
  <si>
    <t>增值额</t>
  </si>
  <si>
    <r>
      <rPr>
        <sz val="10"/>
        <rFont val="仿宋"/>
        <family val="3"/>
        <charset val="134"/>
      </rPr>
      <t>增值率</t>
    </r>
    <r>
      <rPr>
        <sz val="10"/>
        <rFont val="Times New Roman"/>
        <family val="1"/>
      </rPr>
      <t>%</t>
    </r>
  </si>
  <si>
    <t>原值</t>
  </si>
  <si>
    <t>净值</t>
  </si>
  <si>
    <t>1</t>
  </si>
  <si>
    <t>陕西黄马甲快递有限公司</t>
  </si>
  <si>
    <t>正常使用</t>
  </si>
  <si>
    <t>报废</t>
  </si>
  <si>
    <t>小  计（元）</t>
  </si>
  <si>
    <t>小  计（万元）</t>
  </si>
  <si>
    <t>2</t>
  </si>
  <si>
    <t>吉林黄马甲快递有限公司</t>
  </si>
  <si>
    <t>合计（元）</t>
  </si>
  <si>
    <t>合计（万元）</t>
  </si>
  <si>
    <t>固定资产-电子设备评估明细表一</t>
  </si>
  <si>
    <r>
      <rPr>
        <sz val="10"/>
        <rFont val="宋体"/>
        <family val="3"/>
        <charset val="134"/>
      </rPr>
      <t>评估基准日：</t>
    </r>
    <r>
      <rPr>
        <sz val="10"/>
        <rFont val="Arial Narrow"/>
        <family val="2"/>
      </rPr>
      <t>2022</t>
    </r>
    <r>
      <rPr>
        <sz val="10"/>
        <rFont val="宋体"/>
        <family val="3"/>
        <charset val="134"/>
      </rPr>
      <t>年</t>
    </r>
    <r>
      <rPr>
        <sz val="10"/>
        <rFont val="Arial Narrow"/>
        <family val="2"/>
      </rPr>
      <t>10</t>
    </r>
    <r>
      <rPr>
        <sz val="10"/>
        <rFont val="宋体"/>
        <family val="3"/>
        <charset val="134"/>
      </rPr>
      <t>月</t>
    </r>
    <r>
      <rPr>
        <sz val="10"/>
        <rFont val="Arial Narrow"/>
        <family val="2"/>
      </rPr>
      <t>31</t>
    </r>
    <r>
      <rPr>
        <sz val="10"/>
        <rFont val="宋体"/>
        <family val="3"/>
        <charset val="134"/>
      </rPr>
      <t>日</t>
    </r>
  </si>
  <si>
    <t>产权持有人：吉林黄马甲快递有限公司</t>
  </si>
  <si>
    <t>序号</t>
  </si>
  <si>
    <t>资产名称</t>
  </si>
  <si>
    <t>规格型号</t>
  </si>
  <si>
    <t>计量单位</t>
  </si>
  <si>
    <t>数量</t>
  </si>
  <si>
    <r>
      <rPr>
        <sz val="10"/>
        <rFont val="宋体"/>
        <family val="3"/>
        <charset val="134"/>
      </rPr>
      <t>购置日期</t>
    </r>
  </si>
  <si>
    <t>账面原值</t>
  </si>
  <si>
    <t>监控设备</t>
  </si>
  <si>
    <t>DS-7804N-SNA</t>
  </si>
  <si>
    <t>套</t>
  </si>
  <si>
    <t>2017-10-24</t>
  </si>
  <si>
    <t>扫描把枪</t>
  </si>
  <si>
    <t>WR-S90W</t>
  </si>
  <si>
    <t>台</t>
  </si>
  <si>
    <t>2017-12-26</t>
  </si>
  <si>
    <t>打印机</t>
  </si>
  <si>
    <t>HP1106</t>
  </si>
  <si>
    <t>2017-10-27</t>
  </si>
  <si>
    <t>扫描枪</t>
  </si>
  <si>
    <t>LS4278</t>
  </si>
  <si>
    <t>针式打印机（爱普生）</t>
  </si>
  <si>
    <t>EPSON680KⅡ</t>
  </si>
  <si>
    <t>2018-01-25</t>
  </si>
  <si>
    <t>2018-11-07</t>
  </si>
  <si>
    <t>路由器</t>
  </si>
  <si>
    <t>TL-WR854N</t>
  </si>
  <si>
    <t>个</t>
  </si>
  <si>
    <t>2018-09-03</t>
  </si>
  <si>
    <t>TYPE:HO18</t>
  </si>
  <si>
    <t>快递监控系统</t>
  </si>
  <si>
    <t>2019-09-23</t>
  </si>
  <si>
    <t>快递站点监控系统</t>
  </si>
  <si>
    <t>工程车辆*搬运车</t>
  </si>
  <si>
    <t>DF2.5T</t>
  </si>
  <si>
    <t>辆</t>
  </si>
  <si>
    <t>2016-09-28</t>
  </si>
  <si>
    <t>计算机外部设备*PDA</t>
  </si>
  <si>
    <t>N2S000</t>
  </si>
  <si>
    <t>2018-12-26</t>
  </si>
  <si>
    <t>2016-05-27</t>
  </si>
  <si>
    <t>2017-12-21</t>
  </si>
  <si>
    <t>摄像头</t>
  </si>
  <si>
    <t>2017-07-28</t>
  </si>
  <si>
    <t>2018-09-17</t>
  </si>
  <si>
    <t>2019-12-26</t>
  </si>
  <si>
    <t>热敏打印机</t>
  </si>
  <si>
    <t>GP3120TU</t>
  </si>
  <si>
    <t>2019-08-29</t>
  </si>
  <si>
    <t>监控电视录像机(配件）</t>
  </si>
  <si>
    <t>2020-07-24</t>
  </si>
  <si>
    <t>针式打印机</t>
  </si>
  <si>
    <t>2020-11-25</t>
  </si>
  <si>
    <t>计算机配套产品*监控（硬盘）</t>
  </si>
  <si>
    <t>2020-12-24</t>
  </si>
  <si>
    <t>2016-02-29</t>
  </si>
  <si>
    <t>智联天地PDA</t>
  </si>
  <si>
    <t>N5</t>
  </si>
  <si>
    <t>2017-01-20</t>
  </si>
  <si>
    <t>2017-10-26</t>
  </si>
  <si>
    <t>联想笔记本</t>
  </si>
  <si>
    <t>x280</t>
  </si>
  <si>
    <t>2018-05-17</t>
  </si>
  <si>
    <t>通信传输设备*采集器（N5)</t>
  </si>
  <si>
    <t>通信传输设备*采集器（N2)</t>
  </si>
  <si>
    <t>N2</t>
  </si>
  <si>
    <t>2018-09-28</t>
  </si>
  <si>
    <t>笔记本电脑</t>
  </si>
  <si>
    <t>280 Pro G3MT</t>
  </si>
  <si>
    <t>2019-02-01</t>
  </si>
  <si>
    <t>电脑桌椅一套</t>
  </si>
  <si>
    <t>1米*1.2米桌子+1把椅子</t>
  </si>
  <si>
    <t>2019-02-05</t>
  </si>
  <si>
    <t>硬盘录像机</t>
  </si>
  <si>
    <t>2020-04-14</t>
  </si>
  <si>
    <t>监控硬盘</t>
  </si>
  <si>
    <t>DF2T</t>
  </si>
  <si>
    <t>2018-12-17</t>
  </si>
  <si>
    <t>安全保护服务*录像机</t>
  </si>
  <si>
    <t>2020-12-21</t>
  </si>
  <si>
    <t>2021-02-20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</si>
  <si>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</t>
    </r>
    <r>
      <rPr>
        <sz val="10"/>
        <rFont val="宋体"/>
        <family val="3"/>
        <charset val="134"/>
      </rPr>
      <t>计</t>
    </r>
  </si>
  <si>
    <t>减：机器设备减值准备</t>
  </si>
  <si>
    <r>
      <rPr>
        <sz val="10"/>
        <rFont val="宋体"/>
        <family val="3"/>
        <charset val="134"/>
      </rPr>
      <t>合</t>
    </r>
    <r>
      <rPr>
        <sz val="10"/>
        <rFont val="Arial Narrow"/>
        <family val="2"/>
      </rPr>
      <t xml:space="preserve">            </t>
    </r>
    <r>
      <rPr>
        <sz val="10"/>
        <rFont val="宋体"/>
        <family val="3"/>
        <charset val="134"/>
      </rPr>
      <t>计（单位：元）</t>
    </r>
  </si>
  <si>
    <t>填表人：郭冬辉</t>
  </si>
  <si>
    <t>拟处置报废资产评估结果明细表</t>
  </si>
  <si>
    <t>（正常使用部分）小计（元）</t>
  </si>
  <si>
    <t>（正常使用部分）小计（万元）</t>
  </si>
  <si>
    <t>（报废部分）小计（元）</t>
  </si>
  <si>
    <t>（报废部分）小计（万元）</t>
  </si>
  <si>
    <t>汇总合计（元）</t>
  </si>
  <si>
    <t>汇总合计（万元）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</si>
</sst>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43" formatCode="_ * #,##0.00_ ;_ * \-#,##0.00_ ;_ * &quot;-&quot;??_ ;_ @_ "/>
    <numFmt numFmtId="178" formatCode="_-#,###,_-;\(#,###,\);_-\ \ &quot;-&quot;_-;_-@_-"/>
    <numFmt numFmtId="179" formatCode="_-* #,##0&quot;￥&quot;_-;\-* #,##0&quot;￥&quot;_-;_-* &quot;-&quot;&quot;￥&quot;_-;_-@_-"/>
    <numFmt numFmtId="180" formatCode="_-* #,##0.00&quot;￥&quot;_-;\-* #,##0.00&quot;￥&quot;_-;_-* &quot;-&quot;??&quot;￥&quot;_-;_-@_-"/>
    <numFmt numFmtId="181" formatCode="#,##0.00&quot;￥&quot;;[Red]\-#,##0.00&quot;￥&quot;"/>
    <numFmt numFmtId="182" formatCode="_(&quot;$&quot;* #,##0.00_);_(&quot;$&quot;* \(#,##0.00\);_(&quot;$&quot;* &quot;-&quot;??_);_(@_)"/>
    <numFmt numFmtId="183" formatCode="#,##0.00&quot;￥&quot;;\-#,##0.00&quot;￥&quot;"/>
    <numFmt numFmtId="184" formatCode="0.00_ "/>
    <numFmt numFmtId="185" formatCode="mm/dd/yy_)"/>
    <numFmt numFmtId="186" formatCode="_(&quot;$&quot;* #,##0.0_);_(&quot;$&quot;* \(#,##0.0\);_(&quot;$&quot;* &quot;-&quot;??_);_(@_)"/>
    <numFmt numFmtId="187" formatCode="_-#,##0.00_-;\(#,##0.00\);_-\ \ &quot;-&quot;_-;_-@_-"/>
    <numFmt numFmtId="188" formatCode="_-* #,##0_-;\-* #,##0_-;_-* &quot;-&quot;_-;_-@_-"/>
    <numFmt numFmtId="189" formatCode="&quot;\&quot;#,##0;[Red]&quot;\&quot;&quot;\&quot;&quot;\&quot;&quot;\&quot;&quot;\&quot;&quot;\&quot;&quot;\&quot;\-#,##0"/>
    <numFmt numFmtId="190" formatCode="_-* #,##0.00_-;\-* #,##0.00_-;_-* &quot;-&quot;??_-;_-@_-"/>
    <numFmt numFmtId="191" formatCode="_-#,###.00,_-;\(#,###.00,\);_-\ \ &quot;-&quot;_-;_-@_-"/>
    <numFmt numFmtId="192" formatCode="_(&quot;$&quot;* #,##0_);_(&quot;$&quot;* \(#,##0\);_(&quot;$&quot;* &quot;-&quot;??_);_(@_)"/>
    <numFmt numFmtId="193" formatCode="_(&quot;$&quot;* #,##0_);_(&quot;$&quot;* \(#,##0\);_(&quot;$&quot;* &quot;-&quot;_);_(@_)"/>
    <numFmt numFmtId="194" formatCode="_(* #,##0.00_);_(* \(#,##0.00\);_(* &quot;-&quot;??_);_(@_)"/>
    <numFmt numFmtId="195" formatCode="mmm/dd/yyyy;_-\ &quot;N/A&quot;_-;_-\ &quot;-&quot;_-"/>
    <numFmt numFmtId="196" formatCode="_-#,##0_-;\(#,##0\);_-\ \ &quot;-&quot;_-;_-@_-"/>
    <numFmt numFmtId="197" formatCode="mmm/yyyy;_-\ &quot;N/A&quot;_-;_-\ &quot;-&quot;_-"/>
    <numFmt numFmtId="198" formatCode="_(* #,##0_);_(* \(#,##0\);_(* &quot;-&quot;_);_(@_)"/>
    <numFmt numFmtId="199" formatCode="_-#,##0%_-;\(#,##0%\);_-\ &quot;-&quot;_-"/>
    <numFmt numFmtId="200" formatCode="_-#0&quot;.&quot;0,_-;\(#0&quot;.&quot;0,\);_-\ \ &quot;-&quot;_-;_-@_-"/>
    <numFmt numFmtId="201" formatCode="_-#0&quot;.&quot;0000_-;\(#0&quot;.&quot;0000\);_-\ \ &quot;-&quot;_-;_-@_-"/>
    <numFmt numFmtId="202" formatCode="_-* #,##0_-;\-* #,##0_-;_-* &quot;-&quot;??_-;_-@_-"/>
    <numFmt numFmtId="203" formatCode="0.000%"/>
    <numFmt numFmtId="204" formatCode="#,##0.0"/>
    <numFmt numFmtId="205" formatCode="0.0%"/>
    <numFmt numFmtId="206" formatCode="_([$€-2]* #,##0.00_);_([$€-2]* \(#,##0.00\);_([$€-2]* &quot;-&quot;??_)"/>
    <numFmt numFmtId="207" formatCode="#,##0\ &quot; &quot;;\(#,##0\)\ ;&quot;—&quot;&quot; &quot;&quot; &quot;&quot; &quot;&quot; &quot;"/>
    <numFmt numFmtId="208" formatCode="mmm\ dd\,\ yy"/>
    <numFmt numFmtId="209" formatCode="&quot;$&quot;#,##0;\-&quot;$&quot;#,##0"/>
    <numFmt numFmtId="210" formatCode="0.00_);[Red]\(0.00\)"/>
  </numFmts>
  <fonts count="58">
    <font>
      <sz val="12"/>
      <name val="Times New Roman"/>
      <charset val="134"/>
    </font>
    <font>
      <b/>
      <sz val="12"/>
      <name val="Times New Roman"/>
      <family val="1"/>
    </font>
    <font>
      <b/>
      <sz val="18"/>
      <name val="黑体"/>
      <family val="3"/>
      <charset val="134"/>
    </font>
    <font>
      <sz val="10"/>
      <name val="Arial Narrow"/>
      <family val="2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仿宋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name val="Arial Narrow"/>
      <family val="2"/>
    </font>
    <font>
      <b/>
      <sz val="10"/>
      <name val="仿宋"/>
      <family val="3"/>
      <charset val="134"/>
    </font>
    <font>
      <sz val="18"/>
      <name val="Times New Roman"/>
      <family val="1"/>
    </font>
    <font>
      <sz val="12"/>
      <color rgb="FFFF0000"/>
      <name val="Times New Roman"/>
      <family val="1"/>
    </font>
    <font>
      <sz val="18"/>
      <name val="黑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8"/>
      <name val="宋体"/>
      <family val="3"/>
      <charset val="134"/>
    </font>
    <font>
      <sz val="12"/>
      <name val="Arial Narrow"/>
      <family val="2"/>
    </font>
    <font>
      <sz val="12"/>
      <name val="宋体"/>
      <family val="3"/>
      <charset val="134"/>
    </font>
    <font>
      <sz val="12"/>
      <color rgb="FF000000"/>
      <name val="Arial Narrow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MS Sans Serif"/>
      <family val="1"/>
    </font>
    <font>
      <sz val="8"/>
      <name val="Times New Roman"/>
      <family val="1"/>
    </font>
    <font>
      <u/>
      <sz val="12"/>
      <color indexed="12"/>
      <name val="宋体"/>
      <family val="3"/>
      <charset val="134"/>
    </font>
    <font>
      <sz val="10"/>
      <name val="Arial"/>
      <family val="2"/>
    </font>
    <font>
      <sz val="10"/>
      <color indexed="16"/>
      <name val="MS Serif"/>
      <family val="1"/>
    </font>
    <font>
      <sz val="12"/>
      <name val="???"/>
      <family val="1"/>
    </font>
    <font>
      <sz val="10"/>
      <name val="MS Sans Serif"/>
      <family val="2"/>
    </font>
    <font>
      <sz val="11"/>
      <name val="ＭＳ Ｐゴシック"/>
      <charset val="134"/>
    </font>
    <font>
      <sz val="8"/>
      <name val="Arial"/>
      <family val="2"/>
    </font>
    <font>
      <sz val="11"/>
      <color indexed="8"/>
      <name val="宋体"/>
      <family val="3"/>
      <charset val="134"/>
      <scheme val="minor"/>
    </font>
    <font>
      <u val="singleAccounting"/>
      <vertAlign val="subscript"/>
      <sz val="10"/>
      <name val="Times New Roman"/>
      <family val="1"/>
    </font>
    <font>
      <sz val="11"/>
      <name val="蹈框"/>
      <charset val="134"/>
    </font>
    <font>
      <i/>
      <sz val="9"/>
      <name val="Times New Roman"/>
      <family val="1"/>
    </font>
    <font>
      <b/>
      <sz val="10"/>
      <name val="Helv"/>
      <family val="2"/>
    </font>
    <font>
      <b/>
      <sz val="10"/>
      <name val="MS Sans Serif"/>
      <family val="2"/>
    </font>
    <font>
      <i/>
      <sz val="12"/>
      <name val="Times New Roman"/>
      <family val="1"/>
    </font>
    <font>
      <b/>
      <sz val="11"/>
      <name val="Helv"/>
      <family val="2"/>
    </font>
    <font>
      <b/>
      <sz val="8"/>
      <name val="Arial"/>
      <family val="2"/>
    </font>
    <font>
      <sz val="10"/>
      <name val="MS Serif"/>
      <family val="1"/>
    </font>
    <font>
      <sz val="10"/>
      <name val="Courier"/>
      <family val="3"/>
    </font>
    <font>
      <sz val="20"/>
      <name val="Letter Gothic (W1)"/>
      <family val="1"/>
    </font>
    <font>
      <sz val="11"/>
      <name val="Times New Roman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7"/>
      <name val="Small Fonts"/>
      <charset val="134"/>
    </font>
    <font>
      <sz val="10"/>
      <name val="Tms Rm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sz val="12"/>
      <name val="바탕체"/>
      <charset val="134"/>
    </font>
    <font>
      <b/>
      <sz val="9"/>
      <name val="Tahoma"/>
      <family val="2"/>
    </font>
    <font>
      <b/>
      <sz val="9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45">
    <xf numFmtId="0" fontId="0" fillId="0" borderId="0" applyNumberFormat="0" applyFill="0" applyBorder="0" applyAlignment="0" applyProtection="0"/>
    <xf numFmtId="0" fontId="21" fillId="0" borderId="0"/>
    <xf numFmtId="0" fontId="22" fillId="0" borderId="0">
      <alignment horizontal="center" wrapText="1"/>
      <protection locked="0"/>
    </xf>
    <xf numFmtId="43" fontId="5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0" fontId="25" fillId="0" borderId="0" applyNumberFormat="0" applyAlignment="0">
      <alignment horizontal="left"/>
    </xf>
    <xf numFmtId="0" fontId="56" fillId="0" borderId="0"/>
    <xf numFmtId="0" fontId="24" fillId="0" borderId="0"/>
    <xf numFmtId="0" fontId="24" fillId="0" borderId="0">
      <protection locked="0"/>
    </xf>
    <xf numFmtId="0" fontId="26" fillId="0" borderId="0"/>
    <xf numFmtId="192" fontId="18" fillId="0" borderId="0" applyFont="0" applyFill="0" applyBorder="0" applyAlignment="0" applyProtection="0"/>
    <xf numFmtId="49" fontId="5" fillId="0" borderId="0" applyProtection="0">
      <alignment horizontal="left"/>
    </xf>
    <xf numFmtId="0" fontId="24" fillId="0" borderId="0">
      <protection locked="0"/>
    </xf>
    <xf numFmtId="0" fontId="24" fillId="0" borderId="0">
      <protection locked="0"/>
    </xf>
    <xf numFmtId="0" fontId="27" fillId="0" borderId="0" applyNumberFormat="0" applyFont="0" applyFill="0" applyBorder="0" applyAlignment="0" applyProtection="0">
      <alignment horizontal="left"/>
    </xf>
    <xf numFmtId="0" fontId="24" fillId="0" borderId="0"/>
    <xf numFmtId="0" fontId="24" fillId="0" borderId="0">
      <protection locked="0"/>
    </xf>
    <xf numFmtId="194" fontId="56" fillId="0" borderId="0" applyFon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6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91" fontId="5" fillId="0" borderId="0" applyFill="0" applyBorder="0" applyProtection="0">
      <alignment horizontal="right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4" borderId="1"/>
    <xf numFmtId="0" fontId="24" fillId="0" borderId="0"/>
    <xf numFmtId="0" fontId="24" fillId="0" borderId="0"/>
    <xf numFmtId="43" fontId="30" fillId="0" borderId="0" applyFont="0" applyFill="0" applyBorder="0" applyAlignment="0" applyProtection="0">
      <alignment vertical="center"/>
    </xf>
    <xf numFmtId="0" fontId="24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4" fillId="0" borderId="0"/>
    <xf numFmtId="196" fontId="5" fillId="0" borderId="0" applyFill="0" applyBorder="0" applyProtection="0">
      <alignment horizontal="right"/>
    </xf>
    <xf numFmtId="187" fontId="5" fillId="0" borderId="0" applyFill="0" applyBorder="0" applyProtection="0">
      <alignment horizontal="right"/>
    </xf>
    <xf numFmtId="195" fontId="31" fillId="0" borderId="0" applyFill="0" applyBorder="0" applyProtection="0">
      <alignment horizontal="center"/>
    </xf>
    <xf numFmtId="0" fontId="32" fillId="0" borderId="0"/>
    <xf numFmtId="14" fontId="22" fillId="0" borderId="0">
      <alignment horizontal="center" wrapText="1"/>
      <protection locked="0"/>
    </xf>
    <xf numFmtId="178" fontId="5" fillId="0" borderId="0" applyFill="0" applyBorder="0" applyProtection="0">
      <alignment horizontal="right"/>
    </xf>
    <xf numFmtId="197" fontId="31" fillId="0" borderId="0" applyFill="0" applyBorder="0" applyProtection="0">
      <alignment horizontal="center"/>
    </xf>
    <xf numFmtId="199" fontId="33" fillId="0" borderId="0" applyFill="0" applyBorder="0" applyProtection="0">
      <alignment horizontal="right"/>
    </xf>
    <xf numFmtId="200" fontId="5" fillId="0" borderId="0" applyFill="0" applyBorder="0" applyProtection="0">
      <alignment horizontal="right"/>
    </xf>
    <xf numFmtId="201" fontId="5" fillId="0" borderId="0" applyFill="0" applyBorder="0" applyProtection="0">
      <alignment horizontal="right"/>
    </xf>
    <xf numFmtId="202" fontId="56" fillId="0" borderId="0" applyFill="0" applyBorder="0" applyAlignment="0"/>
    <xf numFmtId="189" fontId="24" fillId="0" borderId="0"/>
    <xf numFmtId="0" fontId="34" fillId="0" borderId="0"/>
    <xf numFmtId="0" fontId="24" fillId="0" borderId="0"/>
    <xf numFmtId="0" fontId="56" fillId="0" borderId="0" applyFont="0" applyFill="0">
      <alignment horizontal="fill"/>
    </xf>
    <xf numFmtId="0" fontId="35" fillId="0" borderId="0" applyNumberFormat="0" applyFill="0" applyBorder="0" applyAlignment="0" applyProtection="0"/>
    <xf numFmtId="0" fontId="36" fillId="0" borderId="0" applyFill="0" applyBorder="0">
      <alignment horizontal="right"/>
    </xf>
    <xf numFmtId="0" fontId="37" fillId="0" borderId="10"/>
    <xf numFmtId="0" fontId="56" fillId="0" borderId="0" applyFill="0" applyBorder="0">
      <alignment horizontal="right"/>
    </xf>
    <xf numFmtId="38" fontId="29" fillId="5" borderId="0" applyNumberFormat="0" applyBorder="0" applyAlignment="0" applyProtection="0"/>
    <xf numFmtId="0" fontId="38" fillId="0" borderId="2">
      <alignment horizontal="center"/>
    </xf>
    <xf numFmtId="189" fontId="24" fillId="0" borderId="0"/>
    <xf numFmtId="203" fontId="18" fillId="0" borderId="0" applyFont="0" applyFill="0" applyBorder="0" applyAlignment="0" applyProtection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189" fontId="24" fillId="0" borderId="0"/>
    <xf numFmtId="41" fontId="24" fillId="0" borderId="0" applyFont="0" applyFill="0" applyBorder="0" applyAlignment="0" applyProtection="0"/>
    <xf numFmtId="190" fontId="5" fillId="0" borderId="0" applyFont="0" applyFill="0" applyBorder="0" applyAlignment="0" applyProtection="0"/>
    <xf numFmtId="204" fontId="5" fillId="0" borderId="0"/>
    <xf numFmtId="0" fontId="39" fillId="0" borderId="0" applyNumberFormat="0" applyAlignment="0">
      <alignment horizontal="left"/>
    </xf>
    <xf numFmtId="0" fontId="40" fillId="0" borderId="0" applyNumberFormat="0" applyAlignment="0"/>
    <xf numFmtId="205" fontId="18" fillId="0" borderId="0" applyFont="0" applyFill="0" applyBorder="0" applyAlignment="0" applyProtection="0"/>
    <xf numFmtId="193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5" fontId="27" fillId="0" borderId="0"/>
    <xf numFmtId="206" fontId="5" fillId="0" borderId="0" applyFont="0" applyFill="0" applyBorder="0" applyAlignment="0" applyProtection="0"/>
    <xf numFmtId="0" fontId="24" fillId="0" borderId="0">
      <protection locked="0"/>
    </xf>
    <xf numFmtId="207" fontId="42" fillId="0" borderId="0">
      <alignment horizontal="right"/>
    </xf>
    <xf numFmtId="0" fontId="24" fillId="0" borderId="0"/>
    <xf numFmtId="43" fontId="5" fillId="0" borderId="0" applyFont="0" applyFill="0" applyBorder="0" applyAlignment="0" applyProtection="0"/>
    <xf numFmtId="0" fontId="43" fillId="0" borderId="0">
      <alignment horizontal="left"/>
    </xf>
    <xf numFmtId="0" fontId="44" fillId="0" borderId="11" applyNumberFormat="0" applyAlignment="0" applyProtection="0">
      <alignment horizontal="left" vertical="center"/>
    </xf>
    <xf numFmtId="0" fontId="44" fillId="0" borderId="7">
      <alignment horizontal="left" vertical="center"/>
    </xf>
    <xf numFmtId="10" fontId="29" fillId="6" borderId="1" applyNumberFormat="0" applyBorder="0" applyAlignment="0" applyProtection="0"/>
    <xf numFmtId="183" fontId="18" fillId="7" borderId="0"/>
    <xf numFmtId="0" fontId="36" fillId="8" borderId="0" applyNumberFormat="0" applyFont="0" applyBorder="0" applyAlignment="0" applyProtection="0">
      <alignment horizontal="right"/>
    </xf>
    <xf numFmtId="38" fontId="11" fillId="0" borderId="0"/>
    <xf numFmtId="38" fontId="45" fillId="0" borderId="0"/>
    <xf numFmtId="38" fontId="46" fillId="0" borderId="0"/>
    <xf numFmtId="38" fontId="36" fillId="0" borderId="0"/>
    <xf numFmtId="0" fontId="42" fillId="0" borderId="0"/>
    <xf numFmtId="0" fontId="42" fillId="0" borderId="0"/>
    <xf numFmtId="183" fontId="18" fillId="9" borderId="0"/>
    <xf numFmtId="180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79" fontId="18" fillId="0" borderId="0" applyFont="0" applyFill="0" applyBorder="0" applyAlignment="0" applyProtection="0"/>
    <xf numFmtId="0" fontId="5" fillId="0" borderId="0"/>
    <xf numFmtId="37" fontId="47" fillId="0" borderId="0"/>
    <xf numFmtId="39" fontId="18" fillId="0" borderId="0"/>
    <xf numFmtId="0" fontId="5" fillId="0" borderId="0"/>
    <xf numFmtId="19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6" fillId="0" borderId="0"/>
    <xf numFmtId="0" fontId="29" fillId="5" borderId="1"/>
    <xf numFmtId="209" fontId="48" fillId="0" borderId="0"/>
    <xf numFmtId="181" fontId="18" fillId="0" borderId="0" applyNumberFormat="0" applyFill="0" applyBorder="0" applyAlignment="0" applyProtection="0">
      <alignment horizontal="left"/>
    </xf>
    <xf numFmtId="0" fontId="35" fillId="0" borderId="0" applyNumberFormat="0" applyFill="0" applyBorder="0" applyAlignment="0" applyProtection="0"/>
    <xf numFmtId="0" fontId="49" fillId="10" borderId="0" applyNumberFormat="0"/>
    <xf numFmtId="0" fontId="50" fillId="0" borderId="1">
      <alignment horizontal="center"/>
    </xf>
    <xf numFmtId="0" fontId="50" fillId="0" borderId="0">
      <alignment horizontal="center" vertical="center"/>
    </xf>
    <xf numFmtId="0" fontId="51" fillId="0" borderId="0" applyNumberFormat="0" applyFill="0">
      <alignment horizontal="left" vertical="center"/>
    </xf>
    <xf numFmtId="0" fontId="37" fillId="0" borderId="0"/>
    <xf numFmtId="40" fontId="52" fillId="0" borderId="0" applyBorder="0">
      <alignment horizontal="right"/>
    </xf>
    <xf numFmtId="9" fontId="56" fillId="0" borderId="0" applyFont="0" applyFill="0" applyBorder="0" applyAlignment="0" applyProtection="0">
      <alignment vertical="center"/>
    </xf>
    <xf numFmtId="206" fontId="20" fillId="0" borderId="0">
      <alignment vertical="center"/>
    </xf>
    <xf numFmtId="0" fontId="56" fillId="0" borderId="0"/>
    <xf numFmtId="0" fontId="35" fillId="0" borderId="0" applyNumberFormat="0" applyFill="0" applyBorder="0" applyAlignment="0" applyProtection="0"/>
    <xf numFmtId="0" fontId="4" fillId="0" borderId="0" applyFill="0" applyBorder="0" applyAlignment="0"/>
    <xf numFmtId="208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198" fontId="56" fillId="0" borderId="0" applyFont="0" applyFill="0" applyBorder="0" applyAlignment="0" applyProtection="0"/>
    <xf numFmtId="190" fontId="24" fillId="0" borderId="1" applyNumberForma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53" fillId="0" borderId="0"/>
  </cellStyleXfs>
  <cellXfs count="99">
    <xf numFmtId="0" fontId="0" fillId="0" borderId="0" xfId="0" applyAlignment="1">
      <alignment vertical="center"/>
    </xf>
    <xf numFmtId="0" fontId="56" fillId="0" borderId="0" xfId="108" applyAlignment="1">
      <alignment vertical="center"/>
    </xf>
    <xf numFmtId="0" fontId="1" fillId="0" borderId="0" xfId="108" applyFont="1" applyAlignment="1">
      <alignment vertical="center"/>
    </xf>
    <xf numFmtId="210" fontId="4" fillId="0" borderId="0" xfId="108" applyNumberFormat="1" applyFont="1" applyAlignment="1">
      <alignment vertical="center"/>
    </xf>
    <xf numFmtId="0" fontId="5" fillId="0" borderId="0" xfId="108" applyFont="1" applyAlignment="1">
      <alignment vertical="center"/>
    </xf>
    <xf numFmtId="0" fontId="6" fillId="0" borderId="1" xfId="108" applyFont="1" applyBorder="1" applyAlignment="1">
      <alignment horizontal="center" vertical="center" wrapText="1"/>
    </xf>
    <xf numFmtId="0" fontId="6" fillId="0" borderId="1" xfId="108" applyFont="1" applyBorder="1" applyAlignment="1">
      <alignment horizontal="left" vertical="center" wrapText="1"/>
    </xf>
    <xf numFmtId="0" fontId="3" fillId="0" borderId="1" xfId="108" applyFont="1" applyBorder="1" applyAlignment="1">
      <alignment horizontal="center" vertical="center" wrapText="1"/>
    </xf>
    <xf numFmtId="43" fontId="3" fillId="0" borderId="1" xfId="108" applyNumberFormat="1" applyFont="1" applyBorder="1" applyAlignment="1">
      <alignment horizontal="center" vertical="center" wrapText="1"/>
    </xf>
    <xf numFmtId="43" fontId="9" fillId="0" borderId="1" xfId="108" applyNumberFormat="1" applyFont="1" applyBorder="1" applyAlignment="1">
      <alignment horizontal="center" vertical="center" wrapText="1"/>
    </xf>
    <xf numFmtId="43" fontId="9" fillId="0" borderId="1" xfId="3" applyFont="1" applyBorder="1" applyAlignment="1">
      <alignment horizontal="center" vertical="center" wrapText="1"/>
    </xf>
    <xf numFmtId="43" fontId="56" fillId="0" borderId="0" xfId="108" applyNumberFormat="1" applyAlignment="1">
      <alignment vertical="center"/>
    </xf>
    <xf numFmtId="0" fontId="11" fillId="0" borderId="0" xfId="108" applyFont="1" applyFill="1" applyAlignment="1">
      <alignment vertical="center" wrapText="1"/>
    </xf>
    <xf numFmtId="0" fontId="3" fillId="0" borderId="0" xfId="108" applyNumberFormat="1" applyFont="1" applyFill="1" applyAlignment="1">
      <alignment vertical="center"/>
    </xf>
    <xf numFmtId="0" fontId="4" fillId="0" borderId="0" xfId="108" applyFont="1" applyAlignment="1">
      <alignment horizontal="right" vertical="center"/>
    </xf>
    <xf numFmtId="43" fontId="3" fillId="0" borderId="1" xfId="3" applyFont="1" applyBorder="1" applyAlignment="1">
      <alignment horizontal="right" vertical="center" wrapText="1"/>
    </xf>
    <xf numFmtId="184" fontId="3" fillId="0" borderId="1" xfId="128" applyNumberFormat="1" applyFont="1" applyBorder="1" applyAlignment="1" applyProtection="1">
      <alignment horizontal="right" vertical="center"/>
      <protection locked="0"/>
    </xf>
    <xf numFmtId="43" fontId="9" fillId="0" borderId="1" xfId="3" applyFont="1" applyBorder="1" applyAlignment="1">
      <alignment horizontal="right" vertical="center" wrapText="1"/>
    </xf>
    <xf numFmtId="184" fontId="9" fillId="0" borderId="1" xfId="128" applyNumberFormat="1" applyFont="1" applyBorder="1" applyAlignment="1" applyProtection="1">
      <alignment horizontal="right" vertical="center"/>
      <protection locked="0"/>
    </xf>
    <xf numFmtId="43" fontId="12" fillId="0" borderId="0" xfId="108" applyNumberFormat="1" applyFont="1" applyAlignment="1">
      <alignment vertical="center"/>
    </xf>
    <xf numFmtId="0" fontId="11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0" borderId="0" xfId="108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vertical="center" shrinkToFit="1"/>
    </xf>
    <xf numFmtId="210" fontId="3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210" fontId="3" fillId="3" borderId="0" xfId="0" applyNumberFormat="1" applyFont="1" applyFill="1" applyAlignment="1">
      <alignment horizontal="center" vertical="center" shrinkToFit="1"/>
    </xf>
    <xf numFmtId="210" fontId="4" fillId="3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30" applyFont="1" applyBorder="1" applyAlignment="1">
      <alignment horizontal="center" vertical="center" wrapText="1"/>
    </xf>
    <xf numFmtId="0" fontId="4" fillId="0" borderId="8" xfId="13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shrinkToFit="1"/>
    </xf>
    <xf numFmtId="14" fontId="3" fillId="3" borderId="1" xfId="0" applyNumberFormat="1" applyFont="1" applyFill="1" applyBorder="1" applyAlignment="1">
      <alignment horizontal="center" vertical="center"/>
    </xf>
    <xf numFmtId="43" fontId="3" fillId="3" borderId="8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shrinkToFit="1"/>
    </xf>
    <xf numFmtId="0" fontId="16" fillId="3" borderId="0" xfId="0" applyFont="1" applyFill="1" applyAlignment="1">
      <alignment vertical="center"/>
    </xf>
    <xf numFmtId="0" fontId="4" fillId="3" borderId="9" xfId="0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3" fontId="3" fillId="3" borderId="1" xfId="0" applyNumberFormat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vertical="center"/>
    </xf>
    <xf numFmtId="43" fontId="3" fillId="3" borderId="1" xfId="0" applyNumberFormat="1" applyFont="1" applyFill="1" applyBorder="1" applyAlignment="1">
      <alignment vertical="center"/>
    </xf>
    <xf numFmtId="0" fontId="4" fillId="0" borderId="0" xfId="108" applyNumberFormat="1" applyFont="1" applyFill="1" applyAlignment="1">
      <alignment vertical="center" shrinkToFit="1"/>
    </xf>
    <xf numFmtId="0" fontId="5" fillId="0" borderId="0" xfId="108" applyFont="1" applyFill="1" applyAlignment="1">
      <alignment vertical="center" shrinkToFit="1"/>
    </xf>
    <xf numFmtId="0" fontId="3" fillId="0" borderId="0" xfId="108" applyFont="1" applyFill="1" applyAlignment="1">
      <alignment vertical="center"/>
    </xf>
    <xf numFmtId="184" fontId="3" fillId="3" borderId="1" xfId="0" applyNumberFormat="1" applyFont="1" applyFill="1" applyBorder="1" applyAlignment="1">
      <alignment vertical="center"/>
    </xf>
    <xf numFmtId="0" fontId="9" fillId="0" borderId="1" xfId="108" applyFont="1" applyBorder="1" applyAlignment="1">
      <alignment horizontal="center" vertical="center" wrapText="1"/>
    </xf>
    <xf numFmtId="43" fontId="56" fillId="0" borderId="1" xfId="108" applyNumberFormat="1" applyBorder="1" applyAlignment="1">
      <alignment vertical="center"/>
    </xf>
    <xf numFmtId="0" fontId="17" fillId="0" borderId="0" xfId="0" applyFont="1" applyFill="1"/>
    <xf numFmtId="210" fontId="18" fillId="2" borderId="0" xfId="0" applyNumberFormat="1" applyFont="1" applyFill="1" applyAlignment="1">
      <alignment horizontal="left" vertical="center"/>
    </xf>
    <xf numFmtId="210" fontId="17" fillId="2" borderId="0" xfId="0" applyNumberFormat="1" applyFont="1" applyFill="1" applyAlignment="1">
      <alignment vertical="center"/>
    </xf>
    <xf numFmtId="210" fontId="17" fillId="0" borderId="0" xfId="0" applyNumberFormat="1" applyFont="1" applyFill="1" applyAlignment="1">
      <alignment vertical="center"/>
    </xf>
    <xf numFmtId="210" fontId="17" fillId="2" borderId="0" xfId="0" applyNumberFormat="1" applyFont="1" applyFill="1" applyAlignment="1">
      <alignment horizontal="left" vertical="center"/>
    </xf>
    <xf numFmtId="0" fontId="17" fillId="2" borderId="0" xfId="0" applyFont="1" applyFill="1"/>
    <xf numFmtId="0" fontId="4" fillId="0" borderId="0" xfId="0" applyFont="1" applyFill="1"/>
    <xf numFmtId="0" fontId="17" fillId="0" borderId="0" xfId="0" applyFont="1" applyFill="1" applyAlignment="1" applyProtection="1"/>
    <xf numFmtId="0" fontId="17" fillId="0" borderId="0" xfId="0" applyFont="1" applyFill="1" applyAlignment="1"/>
    <xf numFmtId="0" fontId="17" fillId="0" borderId="0" xfId="4" applyFont="1" applyFill="1" applyAlignment="1" applyProtection="1"/>
    <xf numFmtId="43" fontId="17" fillId="0" borderId="0" xfId="0" applyNumberFormat="1" applyFont="1" applyFill="1"/>
    <xf numFmtId="0" fontId="17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14" fontId="17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7" fillId="0" borderId="0" xfId="0" applyFont="1" applyFill="1" applyAlignment="1" applyProtection="1">
      <alignment horizontal="center"/>
    </xf>
    <xf numFmtId="0" fontId="2" fillId="0" borderId="0" xfId="108" applyFont="1" applyFill="1" applyAlignment="1">
      <alignment horizontal="center" vertical="center" wrapText="1"/>
    </xf>
    <xf numFmtId="210" fontId="3" fillId="0" borderId="0" xfId="108" applyNumberFormat="1" applyFont="1" applyFill="1" applyAlignment="1">
      <alignment horizontal="center" vertical="center"/>
    </xf>
    <xf numFmtId="0" fontId="6" fillId="0" borderId="3" xfId="108" applyFont="1" applyBorder="1" applyAlignment="1">
      <alignment horizontal="center" vertical="center" wrapText="1"/>
    </xf>
    <xf numFmtId="0" fontId="6" fillId="0" borderId="4" xfId="108" applyFont="1" applyBorder="1" applyAlignment="1">
      <alignment horizontal="center" vertical="center" wrapText="1"/>
    </xf>
    <xf numFmtId="49" fontId="7" fillId="0" borderId="6" xfId="108" applyNumberFormat="1" applyFont="1" applyBorder="1" applyAlignment="1">
      <alignment horizontal="center" vertical="center" wrapText="1"/>
    </xf>
    <xf numFmtId="49" fontId="8" fillId="0" borderId="7" xfId="108" applyNumberFormat="1" applyFont="1" applyBorder="1" applyAlignment="1">
      <alignment horizontal="center" vertical="center" wrapText="1"/>
    </xf>
    <xf numFmtId="49" fontId="8" fillId="0" borderId="8" xfId="108" applyNumberFormat="1" applyFont="1" applyBorder="1" applyAlignment="1">
      <alignment horizontal="center" vertical="center" wrapText="1"/>
    </xf>
    <xf numFmtId="0" fontId="10" fillId="0" borderId="1" xfId="108" applyFont="1" applyBorder="1" applyAlignment="1">
      <alignment horizontal="center" vertical="center" wrapText="1"/>
    </xf>
    <xf numFmtId="0" fontId="6" fillId="0" borderId="1" xfId="108" applyFont="1" applyBorder="1" applyAlignment="1">
      <alignment horizontal="center" vertical="center" wrapText="1"/>
    </xf>
    <xf numFmtId="49" fontId="5" fillId="0" borderId="2" xfId="108" applyNumberFormat="1" applyFont="1" applyBorder="1" applyAlignment="1">
      <alignment horizontal="center" vertical="center" wrapText="1"/>
    </xf>
    <xf numFmtId="49" fontId="5" fillId="0" borderId="5" xfId="108" applyNumberFormat="1" applyFont="1" applyBorder="1" applyAlignment="1">
      <alignment horizontal="center" vertical="center" wrapText="1"/>
    </xf>
    <xf numFmtId="0" fontId="6" fillId="0" borderId="2" xfId="108" applyFont="1" applyBorder="1" applyAlignment="1">
      <alignment horizontal="center" vertical="center" wrapText="1"/>
    </xf>
    <xf numFmtId="0" fontId="6" fillId="0" borderId="5" xfId="108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210" fontId="4" fillId="3" borderId="0" xfId="0" applyNumberFormat="1" applyFont="1" applyFill="1" applyAlignment="1">
      <alignment horizontal="center" vertical="center"/>
    </xf>
    <xf numFmtId="210" fontId="3" fillId="3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0" fillId="2" borderId="1" xfId="108" applyFont="1" applyFill="1" applyBorder="1" applyAlignment="1">
      <alignment horizontal="center" vertical="center" wrapText="1"/>
    </xf>
  </cellXfs>
  <cellStyles count="145">
    <cellStyle name="??" xfId="21" xr:uid="{00000000-0005-0000-0000-000043000000}"/>
    <cellStyle name="?? [0]" xfId="22" xr:uid="{00000000-0005-0000-0000-000044000000}"/>
    <cellStyle name="??_0N-HANDLING " xfId="10" xr:uid="{00000000-0005-0000-0000-00001E000000}"/>
    <cellStyle name="@_text" xfId="12" xr:uid="{00000000-0005-0000-0000-000022000000}"/>
    <cellStyle name="_(中企华)审计评估联合申报明细表.V1" xfId="24" xr:uid="{00000000-0005-0000-0000-000046000000}"/>
    <cellStyle name="_CBRE明细表" xfId="23" xr:uid="{00000000-0005-0000-0000-000045000000}"/>
    <cellStyle name="_ET_STYLE_NoName_00_" xfId="7" xr:uid="{00000000-0005-0000-0000-000015000000}"/>
    <cellStyle name="_KPMG original version" xfId="25" xr:uid="{00000000-0005-0000-0000-000047000000}"/>
    <cellStyle name="_KPMG original version_(中企华)审计评估联合申报明细表.V1" xfId="13" xr:uid="{00000000-0005-0000-0000-000023000000}"/>
    <cellStyle name="_KPMG original version_附件1：审计评估联合申报明细表" xfId="20" xr:uid="{00000000-0005-0000-0000-000042000000}"/>
    <cellStyle name="_long term loan - others 300504" xfId="14" xr:uid="{00000000-0005-0000-0000-000027000000}"/>
    <cellStyle name="_long term loan - others 300504_(中企华)审计评估联合申报明细表.V1" xfId="9" xr:uid="{00000000-0005-0000-0000-00001B000000}"/>
    <cellStyle name="_long term loan - others 300504_KPMG original version" xfId="26" xr:uid="{00000000-0005-0000-0000-000048000000}"/>
    <cellStyle name="_long term loan - others 300504_KPMG original version_(中企华)审计评估联合申报明细表.V1" xfId="19" xr:uid="{00000000-0005-0000-0000-000041000000}"/>
    <cellStyle name="_long term loan - others 300504_KPMG original version_附件1：审计评估联合申报明细表" xfId="17" xr:uid="{00000000-0005-0000-0000-000039000000}"/>
    <cellStyle name="_long term loan - others 300504_Shenhua PBC package 050530" xfId="27" xr:uid="{00000000-0005-0000-0000-000049000000}"/>
    <cellStyle name="_long term loan - others 300504_Shenhua PBC package 050530_(中企华)审计评估联合申报明细表.V1" xfId="28" xr:uid="{00000000-0005-0000-0000-00004A000000}"/>
    <cellStyle name="_long term loan - others 300504_Shenhua PBC package 050530_附件1：审计评估联合申报明细表" xfId="30" xr:uid="{00000000-0005-0000-0000-00004C000000}"/>
    <cellStyle name="_long term loan - others 300504_附件1：审计评估联合申报明细表" xfId="31" xr:uid="{00000000-0005-0000-0000-00004D000000}"/>
    <cellStyle name="_long term loan - others 300504_审计调查表.V3" xfId="32" xr:uid="{00000000-0005-0000-0000-00004E000000}"/>
    <cellStyle name="_Part III.200406.Loan and Liabilities details.(Site Name)" xfId="33" xr:uid="{00000000-0005-0000-0000-00004F000000}"/>
    <cellStyle name="_Part III.200406.Loan and Liabilities details.(Site Name)_(中企华)审计评估联合申报明细表.V1" xfId="34" xr:uid="{00000000-0005-0000-0000-000050000000}"/>
    <cellStyle name="_Part III.200406.Loan and Liabilities details.(Site Name)_KPMG original version" xfId="35" xr:uid="{00000000-0005-0000-0000-000051000000}"/>
    <cellStyle name="_Part III.200406.Loan and Liabilities details.(Site Name)_KPMG original version_(中企华)审计评估联合申报明细表.V1" xfId="36" xr:uid="{00000000-0005-0000-0000-000052000000}"/>
    <cellStyle name="_Part III.200406.Loan and Liabilities details.(Site Name)_KPMG original version_附件1：审计评估联合申报明细表" xfId="37" xr:uid="{00000000-0005-0000-0000-000053000000}"/>
    <cellStyle name="_Part III.200406.Loan and Liabilities details.(Site Name)_Shenhua PBC package 050530" xfId="16" xr:uid="{00000000-0005-0000-0000-000036000000}"/>
    <cellStyle name="_Part III.200406.Loan and Liabilities details.(Site Name)_Shenhua PBC package 050530_(中企华)审计评估联合申报明细表.V1" xfId="38" xr:uid="{00000000-0005-0000-0000-000054000000}"/>
    <cellStyle name="_Part III.200406.Loan and Liabilities details.(Site Name)_Shenhua PBC package 050530_附件1：审计评估联合申报明细表" xfId="40" xr:uid="{00000000-0005-0000-0000-000056000000}"/>
    <cellStyle name="_Part III.200406.Loan and Liabilities details.(Site Name)_附件1：审计评估联合申报明细表" xfId="41" xr:uid="{00000000-0005-0000-0000-000057000000}"/>
    <cellStyle name="_Part III.200406.Loan and Liabilities details.(Site Name)_审计调查表.V3" xfId="43" xr:uid="{00000000-0005-0000-0000-000059000000}"/>
    <cellStyle name="_Shenhua PBC package 050530" xfId="44" xr:uid="{00000000-0005-0000-0000-00005A000000}"/>
    <cellStyle name="_Shenhua PBC package 050530_(中企华)审计评估联合申报明细表.V1" xfId="45" xr:uid="{00000000-0005-0000-0000-00005B000000}"/>
    <cellStyle name="_Shenhua PBC package 050530_附件1：审计评估联合申报明细表" xfId="46" xr:uid="{00000000-0005-0000-0000-00005C000000}"/>
    <cellStyle name="_房屋建筑评估申报表" xfId="47" xr:uid="{00000000-0005-0000-0000-00005D000000}"/>
    <cellStyle name="_附件1：审计评估联合申报明细表" xfId="48" xr:uid="{00000000-0005-0000-0000-00005E000000}"/>
    <cellStyle name="_审计调查表.V3" xfId="49" xr:uid="{00000000-0005-0000-0000-00005F000000}"/>
    <cellStyle name="_文函专递0211-施工企业调查表（附件）" xfId="50" xr:uid="{00000000-0005-0000-0000-000060000000}"/>
    <cellStyle name="{Comma [0]}" xfId="51" xr:uid="{00000000-0005-0000-0000-000061000000}"/>
    <cellStyle name="{Comma}" xfId="52" xr:uid="{00000000-0005-0000-0000-000062000000}"/>
    <cellStyle name="{Date}" xfId="53" xr:uid="{00000000-0005-0000-0000-000063000000}"/>
    <cellStyle name="{Month}" xfId="57" xr:uid="{00000000-0005-0000-0000-000067000000}"/>
    <cellStyle name="{Percent}" xfId="58" xr:uid="{00000000-0005-0000-0000-000068000000}"/>
    <cellStyle name="{Thousand [0]}" xfId="56" xr:uid="{00000000-0005-0000-0000-000066000000}"/>
    <cellStyle name="{Thousand}" xfId="29" xr:uid="{00000000-0005-0000-0000-00004B000000}"/>
    <cellStyle name="{Z'0000(1 dec)}" xfId="59" xr:uid="{00000000-0005-0000-0000-000069000000}"/>
    <cellStyle name="{Z'0000(4 dec)}" xfId="60" xr:uid="{00000000-0005-0000-0000-00006A000000}"/>
    <cellStyle name="args.style" xfId="2" xr:uid="{00000000-0005-0000-0000-000006000000}"/>
    <cellStyle name="Calc Currency (0)" xfId="61" xr:uid="{00000000-0005-0000-0000-00006B000000}"/>
    <cellStyle name="category" xfId="63" xr:uid="{00000000-0005-0000-0000-00006D000000}"/>
    <cellStyle name="ColLevel_1" xfId="66" xr:uid="{00000000-0005-0000-0000-000070000000}"/>
    <cellStyle name="Column Headings" xfId="67" xr:uid="{00000000-0005-0000-0000-000071000000}"/>
    <cellStyle name="Column$Headings" xfId="69" xr:uid="{00000000-0005-0000-0000-000073000000}"/>
    <cellStyle name="Column_Title" xfId="71" xr:uid="{00000000-0005-0000-0000-000075000000}"/>
    <cellStyle name="Comma  - Style1" xfId="72" xr:uid="{00000000-0005-0000-0000-000076000000}"/>
    <cellStyle name="Comma  - Style2" xfId="74" xr:uid="{00000000-0005-0000-0000-000078000000}"/>
    <cellStyle name="Comma  - Style3" xfId="62" xr:uid="{00000000-0005-0000-0000-00006C000000}"/>
    <cellStyle name="Comma  - Style4" xfId="75" xr:uid="{00000000-0005-0000-0000-000079000000}"/>
    <cellStyle name="Comma  - Style5" xfId="76" xr:uid="{00000000-0005-0000-0000-00007A000000}"/>
    <cellStyle name="Comma  - Style6" xfId="77" xr:uid="{00000000-0005-0000-0000-00007B000000}"/>
    <cellStyle name="Comma  - Style7" xfId="78" xr:uid="{00000000-0005-0000-0000-00007C000000}"/>
    <cellStyle name="Comma  - Style8" xfId="79" xr:uid="{00000000-0005-0000-0000-00007D000000}"/>
    <cellStyle name="Comma [0]_laroux" xfId="80" xr:uid="{00000000-0005-0000-0000-00007E000000}"/>
    <cellStyle name="Comma_02(2003.12.31 PBC package.040304)" xfId="81" xr:uid="{00000000-0005-0000-0000-00007F000000}"/>
    <cellStyle name="comma-d" xfId="82" xr:uid="{00000000-0005-0000-0000-000080000000}"/>
    <cellStyle name="Copied" xfId="83" xr:uid="{00000000-0005-0000-0000-000081000000}"/>
    <cellStyle name="COST1" xfId="84" xr:uid="{00000000-0005-0000-0000-000082000000}"/>
    <cellStyle name="Currency [0]_353HHC" xfId="86" xr:uid="{00000000-0005-0000-0000-000084000000}"/>
    <cellStyle name="Currency_353HHC" xfId="87" xr:uid="{00000000-0005-0000-0000-000085000000}"/>
    <cellStyle name="Date" xfId="88" xr:uid="{00000000-0005-0000-0000-000086000000}"/>
    <cellStyle name="Entered" xfId="6" xr:uid="{00000000-0005-0000-0000-000012000000}"/>
    <cellStyle name="entry box" xfId="39" xr:uid="{00000000-0005-0000-0000-000055000000}"/>
    <cellStyle name="Euro" xfId="89" xr:uid="{00000000-0005-0000-0000-000087000000}"/>
    <cellStyle name="e鯪9Y_x000b_" xfId="90" xr:uid="{00000000-0005-0000-0000-000088000000}"/>
    <cellStyle name="Format Number Column" xfId="91" xr:uid="{00000000-0005-0000-0000-000089000000}"/>
    <cellStyle name="gcd" xfId="92" xr:uid="{00000000-0005-0000-0000-00008A000000}"/>
    <cellStyle name="Grey" xfId="70" xr:uid="{00000000-0005-0000-0000-000074000000}"/>
    <cellStyle name="HEADER" xfId="94" xr:uid="{00000000-0005-0000-0000-00008C000000}"/>
    <cellStyle name="Header1" xfId="95" xr:uid="{00000000-0005-0000-0000-00008D000000}"/>
    <cellStyle name="Header2" xfId="96" xr:uid="{00000000-0005-0000-0000-00008E000000}"/>
    <cellStyle name="Input [yellow]" xfId="97" xr:uid="{00000000-0005-0000-0000-00008F000000}"/>
    <cellStyle name="Input Cells" xfId="98" xr:uid="{00000000-0005-0000-0000-000090000000}"/>
    <cellStyle name="InputArea" xfId="99" xr:uid="{00000000-0005-0000-0000-000091000000}"/>
    <cellStyle name="KPMG Heading 1" xfId="100" xr:uid="{00000000-0005-0000-0000-000092000000}"/>
    <cellStyle name="KPMG Heading 2" xfId="101" xr:uid="{00000000-0005-0000-0000-000093000000}"/>
    <cellStyle name="KPMG Heading 3" xfId="102" xr:uid="{00000000-0005-0000-0000-000094000000}"/>
    <cellStyle name="KPMG Heading 4" xfId="103" xr:uid="{00000000-0005-0000-0000-000095000000}"/>
    <cellStyle name="KPMG Normal" xfId="104" xr:uid="{00000000-0005-0000-0000-000096000000}"/>
    <cellStyle name="KPMG Normal Text" xfId="105" xr:uid="{00000000-0005-0000-0000-000097000000}"/>
    <cellStyle name="Lines Fill" xfId="65" xr:uid="{00000000-0005-0000-0000-00006F000000}"/>
    <cellStyle name="Linked Cells" xfId="106" xr:uid="{00000000-0005-0000-0000-000098000000}"/>
    <cellStyle name="Milliers [0]_!!!GO" xfId="107" xr:uid="{00000000-0005-0000-0000-000099000000}"/>
    <cellStyle name="Milliers_!!!GO" xfId="73" xr:uid="{00000000-0005-0000-0000-000077000000}"/>
    <cellStyle name="Model" xfId="68" xr:uid="{00000000-0005-0000-0000-000072000000}"/>
    <cellStyle name="Monétaire [0]_!!!GO" xfId="109" xr:uid="{00000000-0005-0000-0000-00009B000000}"/>
    <cellStyle name="Monétaire_!!!GO" xfId="85" xr:uid="{00000000-0005-0000-0000-000083000000}"/>
    <cellStyle name="New Times Roman" xfId="110" xr:uid="{00000000-0005-0000-0000-00009C000000}"/>
    <cellStyle name="no dec" xfId="111" xr:uid="{00000000-0005-0000-0000-00009D000000}"/>
    <cellStyle name="Normal - Style1" xfId="112" xr:uid="{00000000-0005-0000-0000-00009E000000}"/>
    <cellStyle name="Normal_0105第二套审计报表定稿" xfId="113" xr:uid="{00000000-0005-0000-0000-00009F000000}"/>
    <cellStyle name="Normalny_Arkusz1" xfId="1" xr:uid="{00000000-0005-0000-0000-000005000000}"/>
    <cellStyle name="Œ…‹æØ‚è [0.00]_Region Orders (2)" xfId="114" xr:uid="{00000000-0005-0000-0000-0000A0000000}"/>
    <cellStyle name="Œ…‹æØ‚è_Region Orders (2)" xfId="5" xr:uid="{00000000-0005-0000-0000-00000F000000}"/>
    <cellStyle name="per.style" xfId="55" xr:uid="{00000000-0005-0000-0000-000065000000}"/>
    <cellStyle name="Percent [2]" xfId="115" xr:uid="{00000000-0005-0000-0000-0000A1000000}"/>
    <cellStyle name="Percent_PICC package Sept2002 (V120021005)1" xfId="116" xr:uid="{00000000-0005-0000-0000-0000A2000000}"/>
    <cellStyle name="Prefilled" xfId="118" xr:uid="{00000000-0005-0000-0000-0000A4000000}"/>
    <cellStyle name="pricing" xfId="119" xr:uid="{00000000-0005-0000-0000-0000A5000000}"/>
    <cellStyle name="PSChar" xfId="15" xr:uid="{00000000-0005-0000-0000-000035000000}"/>
    <cellStyle name="RevList" xfId="120" xr:uid="{00000000-0005-0000-0000-0000A6000000}"/>
    <cellStyle name="RowLevel_1" xfId="121" xr:uid="{00000000-0005-0000-0000-0000A7000000}"/>
    <cellStyle name="Sheet Head" xfId="122" xr:uid="{00000000-0005-0000-0000-0000A8000000}"/>
    <cellStyle name="style" xfId="123" xr:uid="{00000000-0005-0000-0000-0000A9000000}"/>
    <cellStyle name="style1" xfId="124" xr:uid="{00000000-0005-0000-0000-0000AA000000}"/>
    <cellStyle name="style2" xfId="125" xr:uid="{00000000-0005-0000-0000-0000AB000000}"/>
    <cellStyle name="subhead" xfId="126" xr:uid="{00000000-0005-0000-0000-0000AC000000}"/>
    <cellStyle name="Subtotal" xfId="127" xr:uid="{00000000-0005-0000-0000-0000AD000000}"/>
    <cellStyle name="百分比 2" xfId="128" xr:uid="{00000000-0005-0000-0000-0000AE000000}"/>
    <cellStyle name="常规" xfId="0" builtinId="0"/>
    <cellStyle name="常规 2" xfId="64" xr:uid="{00000000-0005-0000-0000-00006E000000}"/>
    <cellStyle name="常规 3" xfId="129" xr:uid="{00000000-0005-0000-0000-0000AF000000}"/>
    <cellStyle name="常规 4" xfId="108" xr:uid="{00000000-0005-0000-0000-00009A000000}"/>
    <cellStyle name="常规_Sheet1" xfId="130" xr:uid="{00000000-0005-0000-0000-0000B0000000}"/>
    <cellStyle name="超链接" xfId="4" builtinId="8"/>
    <cellStyle name="分级显示行_1_4附件二凯旋评估表" xfId="131" xr:uid="{00000000-0005-0000-0000-0000B1000000}"/>
    <cellStyle name="公司标准表" xfId="132" xr:uid="{00000000-0005-0000-0000-0000B2000000}"/>
    <cellStyle name="霓付 [0]_97MBO" xfId="11" xr:uid="{00000000-0005-0000-0000-000021000000}"/>
    <cellStyle name="霓付_97MBO" xfId="133" xr:uid="{00000000-0005-0000-0000-0000B3000000}"/>
    <cellStyle name="烹拳 [0]_97MBO" xfId="134" xr:uid="{00000000-0005-0000-0000-0000B4000000}"/>
    <cellStyle name="烹拳_97MBO" xfId="135" xr:uid="{00000000-0005-0000-0000-0000B5000000}"/>
    <cellStyle name="普通_ 白土" xfId="136" xr:uid="{00000000-0005-0000-0000-0000B6000000}"/>
    <cellStyle name="千分位[0]_ 白土" xfId="137" xr:uid="{00000000-0005-0000-0000-0000B7000000}"/>
    <cellStyle name="千分位_ 白土" xfId="93" xr:uid="{00000000-0005-0000-0000-00008B000000}"/>
    <cellStyle name="千位[0]_ 应交税金审定表" xfId="138" xr:uid="{00000000-0005-0000-0000-0000B8000000}"/>
    <cellStyle name="千位_ 应交税金审定表" xfId="18" xr:uid="{00000000-0005-0000-0000-00003E000000}"/>
    <cellStyle name="千位分隔" xfId="3" builtinId="3"/>
    <cellStyle name="千位分隔 2" xfId="42" xr:uid="{00000000-0005-0000-0000-000058000000}"/>
    <cellStyle name="钎霖_laroux" xfId="54" xr:uid="{00000000-0005-0000-0000-000064000000}"/>
    <cellStyle name="样式 1" xfId="117" xr:uid="{00000000-0005-0000-0000-0000A3000000}"/>
    <cellStyle name="一般_NEGS" xfId="8" xr:uid="{00000000-0005-0000-0000-000019000000}"/>
    <cellStyle name="资产" xfId="139" xr:uid="{00000000-0005-0000-0000-0000B9000000}"/>
    <cellStyle name="콤마 [0]_BOILER-CO1" xfId="140" xr:uid="{00000000-0005-0000-0000-0000BA000000}"/>
    <cellStyle name="콤마_BOILER-CO1" xfId="141" xr:uid="{00000000-0005-0000-0000-0000BB000000}"/>
    <cellStyle name="통화 [0]_BOILER-CO1" xfId="142" xr:uid="{00000000-0005-0000-0000-0000BC000000}"/>
    <cellStyle name="통화_BOILER-CO1" xfId="143" xr:uid="{00000000-0005-0000-0000-0000BD000000}"/>
    <cellStyle name="표준_0N-HANDLING " xfId="144" xr:uid="{00000000-0005-0000-0000-0000B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932180</xdr:colOff>
      <xdr:row>0</xdr:row>
      <xdr:rowOff>0</xdr:rowOff>
    </xdr:from>
    <xdr:to>
      <xdr:col>5</xdr:col>
      <xdr:colOff>1755723</xdr:colOff>
      <xdr:row>1</xdr:row>
      <xdr:rowOff>9525</xdr:rowOff>
    </xdr:to>
    <xdr:sp macro="[1]!Header_and_Footer" textlink="">
      <xdr:nvSpPr>
        <xdr:cNvPr id="2" name="MyDropdownMenu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54720" y="0"/>
          <a:ext cx="82296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页眉页脚</a:t>
          </a:r>
        </a:p>
      </xdr:txBody>
    </xdr:sp>
    <xdr:clientData/>
  </xdr:twoCellAnchor>
  <xdr:twoCellAnchor editAs="absolute">
    <xdr:from>
      <xdr:col>6</xdr:col>
      <xdr:colOff>117475</xdr:colOff>
      <xdr:row>0</xdr:row>
      <xdr:rowOff>9525</xdr:rowOff>
    </xdr:from>
    <xdr:to>
      <xdr:col>6</xdr:col>
      <xdr:colOff>929140</xdr:colOff>
      <xdr:row>1</xdr:row>
      <xdr:rowOff>19050</xdr:rowOff>
    </xdr:to>
    <xdr:sp macro="[1]!模块1.Cancelallhidden" textlink="">
      <xdr:nvSpPr>
        <xdr:cNvPr id="3" name="MyDropdownMenu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622155" y="9525"/>
          <a:ext cx="811530" cy="3238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/>
            <a:t>取消隐藏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160228</xdr:colOff>
      <xdr:row>24</xdr:row>
      <xdr:rowOff>149882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104620" cy="4874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-&#33406;&#29980;&#65288;&#20013;&#21644;&#38485;&#35199;&#21516;&#30427;&#65289;/&#35780;&#20272;&#19968;&#37096;&#25253;&#21578;-2021&#24180;/&#36827;&#34892;&#20013;/&#22269;&#21326;&#38182;&#30028;&#33021;&#28304;&#36164;&#20135;&#22788;&#32622;/2022&#65306;&#22269;&#33021;&#38182;&#30028;&#33021;&#28304;&#26377;&#38480;&#36131;&#20219;&#20844;&#21496;&#65288;&#35774;&#22791;&#65289;/&#22269;&#21326;&#38182;&#30028;&#25253;&#24223;&#36164;&#20135;&#35780;&#20272;&#35745;&#31639;&#26126;&#32454;&#34920;7.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录"/>
      <sheetName val="1-汇总表"/>
      <sheetName val="2-分类汇总"/>
      <sheetName val="3-流动汇总"/>
      <sheetName val="3-1货币汇总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应收票据"/>
      <sheetName val="3-4应收账款"/>
      <sheetName val="3-5预付账款"/>
      <sheetName val="3-6应收利息"/>
      <sheetName val="3-7应收股利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开发成本）"/>
      <sheetName val="3-9-7发出商品"/>
      <sheetName val="3-9-8在用周转材料"/>
      <sheetName val="3-9-10开发成本"/>
      <sheetName val="3-10一年到期非流动资产"/>
      <sheetName val="3-11其他流动资产"/>
      <sheetName val="4-非流动资产汇总"/>
      <sheetName val="4-1可供出售金融资产汇总"/>
      <sheetName val="4-1-1可出售-股票"/>
      <sheetName val="4-1-2可出售-债券"/>
      <sheetName val="4-1-3可出售-其他"/>
      <sheetName val="4-2持有到期投资"/>
      <sheetName val="4-3长期应收"/>
      <sheetName val="4-4股权投资"/>
      <sheetName val="4-5投资性房地产汇总"/>
      <sheetName val="4-5-1投资性房地产"/>
      <sheetName val="4-5-2投资性房地产"/>
      <sheetName val="4-5-3投资性房地产"/>
      <sheetName val="4-5-4投资性房地产"/>
      <sheetName val="4-6固定资产汇总"/>
      <sheetName val="4-6-1房屋建筑物"/>
      <sheetName val="4-6-2构筑物"/>
      <sheetName val="4-6-3管道沟槽"/>
      <sheetName val="资料清单"/>
      <sheetName val="上报国能部分"/>
      <sheetName val="自处置部分"/>
      <sheetName val="4-6-5车辆"/>
      <sheetName val="4-6-7土地"/>
      <sheetName val="4-7在建工程汇总"/>
      <sheetName val="4-7-1在建（土建）"/>
      <sheetName val="4-7-2在建（设备）"/>
      <sheetName val="4-8工程物资"/>
      <sheetName val="4-9固定资产清理"/>
      <sheetName val="4-10生产性生物资产"/>
      <sheetName val="4-11油气资产"/>
      <sheetName val="4-12无形资产汇总"/>
      <sheetName val="4-12-1无形-土地"/>
      <sheetName val="4-12-2无形-矿业权"/>
      <sheetName val="4-12-3无形-其他"/>
      <sheetName val="4-13开发支出"/>
      <sheetName val="4-14商誉"/>
      <sheetName val="4-15长期待摊费用"/>
      <sheetName val="4-16递延所得税资产"/>
      <sheetName val="4-17其他非流动资产"/>
      <sheetName val="5-流动负债汇总"/>
      <sheetName val="5-1短期借款"/>
      <sheetName val="5-2交易性金融负债"/>
      <sheetName val="5-3应付票据"/>
      <sheetName val="5-4应付账款"/>
      <sheetName val="5-5预收账款"/>
      <sheetName val="5-6职工薪酬"/>
      <sheetName val="5-7应交税费"/>
      <sheetName val="5-8应付利息"/>
      <sheetName val="5-9应付股利（利润）"/>
      <sheetName val="5-10其他应付款"/>
      <sheetName val="5-11一年到期非流动负债"/>
      <sheetName val="5-12其他流动负债"/>
      <sheetName val="6-非流动负债汇总 "/>
      <sheetName val="6-1长期借款"/>
      <sheetName val="6-2应付债券"/>
      <sheetName val="6-3长期应付款"/>
      <sheetName val="6-4专项应付款"/>
      <sheetName val="6-5预计负债"/>
      <sheetName val="6-6递延所得税负债"/>
      <sheetName val="6-7其他非流动负债"/>
      <sheetName val="wind资讯价格"/>
      <sheetName val="网优秀"/>
      <sheetName val="Sheet1"/>
      <sheetName val="1231减值准备明细"/>
      <sheetName val="Sheet2"/>
      <sheetName val="榆林废钢价格"/>
      <sheetName val="Sheet3"/>
      <sheetName val="询价记录"/>
      <sheetName val="国华锦界报废资产评估计算明细表7.19"/>
    </sheetNames>
    <definedNames>
      <definedName name="Header_and_Footer"/>
      <definedName name="模块1.Cancelallhidden"/>
    </definedNames>
    <sheetDataSet>
      <sheetData sheetId="0"/>
      <sheetData sheetId="1"/>
      <sheetData sheetId="2">
        <row r="18">
          <cell r="C18">
            <v>374750.1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5">
          <cell r="C15">
            <v>0</v>
          </cell>
        </row>
        <row r="16">
          <cell r="C16">
            <v>0</v>
          </cell>
        </row>
        <row r="27">
          <cell r="C27">
            <v>0</v>
          </cell>
        </row>
      </sheetData>
      <sheetData sheetId="4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3">
          <cell r="C23">
            <v>0</v>
          </cell>
        </row>
      </sheetData>
      <sheetData sheetId="5"/>
      <sheetData sheetId="6"/>
      <sheetData sheetId="7"/>
      <sheetData sheetId="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25">
          <cell r="C2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</sheetData>
      <sheetData sheetId="31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5">
          <cell r="C25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</sheetData>
      <sheetData sheetId="39"/>
      <sheetData sheetId="40"/>
      <sheetData sheetId="41"/>
      <sheetData sheetId="42"/>
      <sheetData sheetId="43"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4">
          <cell r="C14">
            <v>4230041.54</v>
          </cell>
        </row>
        <row r="15">
          <cell r="C15">
            <v>0</v>
          </cell>
        </row>
        <row r="16">
          <cell r="C16">
            <v>0</v>
          </cell>
        </row>
        <row r="18">
          <cell r="D18">
            <v>0</v>
          </cell>
        </row>
        <row r="22">
          <cell r="C22">
            <v>4230041.54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6">
          <cell r="C6">
            <v>0</v>
          </cell>
        </row>
        <row r="7">
          <cell r="C7">
            <v>0</v>
          </cell>
        </row>
        <row r="27">
          <cell r="C27">
            <v>0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24">
          <cell r="C24">
            <v>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K93"/>
  <sheetViews>
    <sheetView workbookViewId="0"/>
  </sheetViews>
  <sheetFormatPr defaultColWidth="9" defaultRowHeight="15.75"/>
  <cols>
    <col min="1" max="1" width="9" style="60"/>
    <col min="2" max="2" width="25.25" style="60" customWidth="1"/>
    <col min="3" max="3" width="9" style="60"/>
    <col min="4" max="4" width="17.75" style="60" customWidth="1"/>
    <col min="5" max="5" width="37.5" style="60" customWidth="1"/>
    <col min="6" max="6" width="24.25" style="60" customWidth="1"/>
    <col min="7" max="7" width="14.625" style="60" customWidth="1"/>
    <col min="8" max="9" width="11.75" style="60" customWidth="1"/>
    <col min="10" max="16384" width="9" style="60"/>
  </cols>
  <sheetData>
    <row r="1" spans="1:11" ht="24.75" customHeight="1">
      <c r="A1" s="61" t="s">
        <v>0</v>
      </c>
      <c r="B1" s="62"/>
      <c r="C1" s="63"/>
      <c r="D1" s="63"/>
      <c r="E1" s="63"/>
      <c r="K1" s="74"/>
    </row>
    <row r="2" spans="1:11" ht="24.75" customHeight="1">
      <c r="A2" s="64" t="s">
        <v>1</v>
      </c>
      <c r="B2" s="65"/>
    </row>
    <row r="3" spans="1:11">
      <c r="F3" s="66" t="s">
        <v>2</v>
      </c>
    </row>
    <row r="4" spans="1:11">
      <c r="A4" s="67"/>
      <c r="B4" s="67"/>
      <c r="D4" s="68"/>
      <c r="F4" s="66" t="s">
        <v>3</v>
      </c>
    </row>
    <row r="5" spans="1:11">
      <c r="A5" s="75" t="s">
        <v>4</v>
      </c>
      <c r="B5" s="75"/>
      <c r="D5" s="68"/>
      <c r="F5" s="66" t="s">
        <v>5</v>
      </c>
    </row>
    <row r="6" spans="1:11">
      <c r="A6" s="60" t="s">
        <v>6</v>
      </c>
      <c r="B6" s="69" t="s">
        <v>7</v>
      </c>
      <c r="D6" s="68"/>
      <c r="E6" s="68"/>
      <c r="G6" s="68"/>
      <c r="I6" s="68"/>
    </row>
    <row r="7" spans="1:11">
      <c r="A7" s="60" t="s">
        <v>8</v>
      </c>
      <c r="B7" s="69" t="s">
        <v>9</v>
      </c>
      <c r="D7" s="68"/>
      <c r="E7" s="68"/>
      <c r="F7" s="68"/>
      <c r="G7" s="68"/>
    </row>
    <row r="8" spans="1:11" ht="30">
      <c r="A8" s="60" t="s">
        <v>10</v>
      </c>
      <c r="B8" s="69" t="s">
        <v>11</v>
      </c>
      <c r="C8" s="70">
        <f>'[1]3-流动汇总'!C27</f>
        <v>0</v>
      </c>
      <c r="E8" s="71" t="s">
        <v>12</v>
      </c>
      <c r="F8" s="72" t="s">
        <v>13</v>
      </c>
      <c r="G8" s="68"/>
    </row>
    <row r="9" spans="1:11" ht="30">
      <c r="A9" s="60" t="s">
        <v>14</v>
      </c>
      <c r="B9" s="69" t="s">
        <v>15</v>
      </c>
      <c r="C9" s="70">
        <f>'[1]3-1货币汇总表'!C23</f>
        <v>0</v>
      </c>
      <c r="E9" s="71" t="s">
        <v>16</v>
      </c>
      <c r="F9" s="72" t="s">
        <v>13</v>
      </c>
      <c r="G9" s="68"/>
    </row>
    <row r="10" spans="1:11" ht="30">
      <c r="A10" s="73" t="s">
        <v>17</v>
      </c>
      <c r="B10" s="69" t="s">
        <v>18</v>
      </c>
      <c r="C10" s="70">
        <f>'[1]3-1货币汇总表'!C6</f>
        <v>0</v>
      </c>
      <c r="E10" s="71" t="s">
        <v>16</v>
      </c>
      <c r="F10" s="72" t="s">
        <v>13</v>
      </c>
      <c r="G10" s="68"/>
    </row>
    <row r="11" spans="1:11" ht="30">
      <c r="A11" s="73" t="s">
        <v>19</v>
      </c>
      <c r="B11" s="69" t="s">
        <v>20</v>
      </c>
      <c r="C11" s="70">
        <f>'[1]3-1货币汇总表'!C7</f>
        <v>0</v>
      </c>
      <c r="E11" s="71" t="s">
        <v>16</v>
      </c>
      <c r="F11" s="72" t="s">
        <v>13</v>
      </c>
      <c r="G11" s="68"/>
    </row>
    <row r="12" spans="1:11" ht="30">
      <c r="A12" s="73" t="s">
        <v>21</v>
      </c>
      <c r="B12" s="69" t="s">
        <v>22</v>
      </c>
      <c r="C12" s="70">
        <f>'[1]3-1货币汇总表'!C8</f>
        <v>0</v>
      </c>
      <c r="E12" s="71" t="s">
        <v>16</v>
      </c>
      <c r="F12" s="72" t="s">
        <v>13</v>
      </c>
      <c r="G12" s="68"/>
    </row>
    <row r="13" spans="1:11" ht="30">
      <c r="A13" s="60" t="s">
        <v>23</v>
      </c>
      <c r="B13" s="69" t="s">
        <v>24</v>
      </c>
      <c r="C13" s="70">
        <f>'[1]3-2交易性金融资产汇总'!C24</f>
        <v>0</v>
      </c>
      <c r="E13" s="71" t="s">
        <v>16</v>
      </c>
      <c r="F13" s="72" t="s">
        <v>13</v>
      </c>
      <c r="G13" s="68"/>
    </row>
    <row r="14" spans="1:11" ht="30">
      <c r="A14" s="60" t="s">
        <v>25</v>
      </c>
      <c r="B14" s="69" t="s">
        <v>26</v>
      </c>
      <c r="C14" s="70">
        <f>'[1]3-2交易性金融资产汇总'!C6</f>
        <v>0</v>
      </c>
      <c r="E14" s="71" t="s">
        <v>16</v>
      </c>
      <c r="F14" s="72" t="s">
        <v>13</v>
      </c>
      <c r="G14" s="68"/>
    </row>
    <row r="15" spans="1:11" ht="30">
      <c r="A15" s="60" t="s">
        <v>27</v>
      </c>
      <c r="B15" s="69" t="s">
        <v>28</v>
      </c>
      <c r="C15" s="70">
        <f>'[1]3-2交易性金融资产汇总'!C7</f>
        <v>0</v>
      </c>
      <c r="E15" s="71" t="s">
        <v>16</v>
      </c>
      <c r="F15" s="72" t="s">
        <v>13</v>
      </c>
      <c r="G15" s="68"/>
    </row>
    <row r="16" spans="1:11" ht="30">
      <c r="A16" s="60" t="s">
        <v>29</v>
      </c>
      <c r="B16" s="69" t="s">
        <v>30</v>
      </c>
      <c r="C16" s="70">
        <f>'[1]3-2交易性金融资产汇总'!C8</f>
        <v>0</v>
      </c>
      <c r="E16" s="71" t="s">
        <v>16</v>
      </c>
      <c r="F16" s="72" t="s">
        <v>13</v>
      </c>
      <c r="G16" s="68"/>
    </row>
    <row r="17" spans="1:7" ht="30">
      <c r="A17" s="60" t="s">
        <v>31</v>
      </c>
      <c r="B17" s="69" t="s">
        <v>32</v>
      </c>
      <c r="C17" s="70">
        <f>'[1]3-流动汇总'!C8</f>
        <v>0</v>
      </c>
      <c r="E17" s="71" t="s">
        <v>16</v>
      </c>
      <c r="F17" s="72" t="s">
        <v>13</v>
      </c>
      <c r="G17" s="68"/>
    </row>
    <row r="18" spans="1:7" ht="30">
      <c r="A18" s="60" t="s">
        <v>33</v>
      </c>
      <c r="B18" s="69" t="s">
        <v>34</v>
      </c>
      <c r="C18" s="70">
        <f>'[1]3-流动汇总'!C9</f>
        <v>0</v>
      </c>
      <c r="E18" s="71" t="s">
        <v>16</v>
      </c>
      <c r="F18" s="72" t="s">
        <v>13</v>
      </c>
      <c r="G18" s="68"/>
    </row>
    <row r="19" spans="1:7" ht="30">
      <c r="A19" s="60" t="s">
        <v>35</v>
      </c>
      <c r="B19" s="69" t="s">
        <v>36</v>
      </c>
      <c r="C19" s="70">
        <f>'[1]3-流动汇总'!C10</f>
        <v>0</v>
      </c>
      <c r="E19" s="71" t="s">
        <v>16</v>
      </c>
      <c r="F19" s="72" t="s">
        <v>13</v>
      </c>
      <c r="G19" s="68"/>
    </row>
    <row r="20" spans="1:7" ht="30">
      <c r="A20" s="60" t="s">
        <v>37</v>
      </c>
      <c r="B20" s="69" t="s">
        <v>38</v>
      </c>
      <c r="C20" s="70">
        <f>'[1]3-流动汇总'!C11</f>
        <v>0</v>
      </c>
      <c r="E20" s="71" t="s">
        <v>16</v>
      </c>
      <c r="F20" s="72" t="s">
        <v>13</v>
      </c>
      <c r="G20" s="68"/>
    </row>
    <row r="21" spans="1:7" ht="30">
      <c r="A21" s="60" t="s">
        <v>39</v>
      </c>
      <c r="B21" s="69" t="s">
        <v>40</v>
      </c>
      <c r="C21" s="70">
        <f>'[1]3-流动汇总'!C12</f>
        <v>0</v>
      </c>
      <c r="E21" s="71" t="s">
        <v>16</v>
      </c>
      <c r="F21" s="72" t="s">
        <v>13</v>
      </c>
      <c r="G21" s="68"/>
    </row>
    <row r="22" spans="1:7" ht="30">
      <c r="A22" s="60" t="s">
        <v>41</v>
      </c>
      <c r="B22" s="69" t="s">
        <v>42</v>
      </c>
      <c r="C22" s="70">
        <f>'[1]3-流动汇总'!C13</f>
        <v>0</v>
      </c>
      <c r="E22" s="71" t="s">
        <v>16</v>
      </c>
      <c r="F22" s="72" t="s">
        <v>13</v>
      </c>
      <c r="G22" s="68"/>
    </row>
    <row r="23" spans="1:7" ht="30">
      <c r="A23" s="60" t="s">
        <v>43</v>
      </c>
      <c r="B23" s="69" t="s">
        <v>44</v>
      </c>
      <c r="C23" s="70">
        <f>'[1]3-9存货汇总'!C25</f>
        <v>0</v>
      </c>
      <c r="E23" s="71" t="s">
        <v>16</v>
      </c>
      <c r="F23" s="72" t="s">
        <v>13</v>
      </c>
      <c r="G23" s="68"/>
    </row>
    <row r="24" spans="1:7" ht="30">
      <c r="A24" s="60" t="s">
        <v>45</v>
      </c>
      <c r="B24" s="69" t="s">
        <v>46</v>
      </c>
      <c r="C24" s="70">
        <f>'[1]3-9存货汇总'!C6</f>
        <v>0</v>
      </c>
      <c r="E24" s="71" t="s">
        <v>16</v>
      </c>
      <c r="F24" s="72" t="s">
        <v>13</v>
      </c>
      <c r="G24" s="68"/>
    </row>
    <row r="25" spans="1:7" ht="30">
      <c r="A25" s="60" t="s">
        <v>47</v>
      </c>
      <c r="B25" s="69" t="s">
        <v>48</v>
      </c>
      <c r="C25" s="70">
        <f>'[1]3-9存货汇总'!C7</f>
        <v>0</v>
      </c>
      <c r="E25" s="71" t="s">
        <v>16</v>
      </c>
      <c r="F25" s="72" t="s">
        <v>13</v>
      </c>
      <c r="G25" s="68"/>
    </row>
    <row r="26" spans="1:7" ht="30">
      <c r="A26" s="60" t="s">
        <v>49</v>
      </c>
      <c r="B26" s="69" t="s">
        <v>50</v>
      </c>
      <c r="C26" s="70">
        <f>'[1]3-9存货汇总'!C8</f>
        <v>0</v>
      </c>
      <c r="E26" s="71" t="s">
        <v>16</v>
      </c>
      <c r="F26" s="72" t="s">
        <v>13</v>
      </c>
      <c r="G26" s="68"/>
    </row>
    <row r="27" spans="1:7" ht="30">
      <c r="A27" s="60" t="s">
        <v>51</v>
      </c>
      <c r="B27" s="69" t="s">
        <v>52</v>
      </c>
      <c r="C27" s="70">
        <f>'[1]3-9存货汇总'!C9</f>
        <v>0</v>
      </c>
      <c r="E27" s="71" t="s">
        <v>16</v>
      </c>
      <c r="F27" s="72" t="s">
        <v>13</v>
      </c>
      <c r="G27" s="68"/>
    </row>
    <row r="28" spans="1:7" ht="30">
      <c r="A28" s="60" t="s">
        <v>53</v>
      </c>
      <c r="B28" s="69" t="s">
        <v>54</v>
      </c>
      <c r="C28" s="70">
        <f>'[1]3-9存货汇总'!C10</f>
        <v>0</v>
      </c>
      <c r="E28" s="71" t="s">
        <v>16</v>
      </c>
      <c r="F28" s="72" t="s">
        <v>13</v>
      </c>
      <c r="G28" s="68"/>
    </row>
    <row r="29" spans="1:7" ht="30">
      <c r="A29" s="60" t="s">
        <v>55</v>
      </c>
      <c r="B29" s="69" t="s">
        <v>56</v>
      </c>
      <c r="C29" s="70">
        <f>'[1]3-9存货汇总'!C11</f>
        <v>0</v>
      </c>
      <c r="E29" s="71" t="s">
        <v>16</v>
      </c>
      <c r="F29" s="72" t="s">
        <v>13</v>
      </c>
      <c r="G29" s="68"/>
    </row>
    <row r="30" spans="1:7" ht="30">
      <c r="A30" s="60" t="s">
        <v>57</v>
      </c>
      <c r="B30" s="69" t="s">
        <v>58</v>
      </c>
      <c r="C30" s="70">
        <f>'[1]3-9存货汇总'!C12</f>
        <v>0</v>
      </c>
      <c r="E30" s="71" t="s">
        <v>16</v>
      </c>
      <c r="F30" s="72" t="s">
        <v>13</v>
      </c>
      <c r="G30" s="68"/>
    </row>
    <row r="31" spans="1:7" ht="30">
      <c r="A31" s="60" t="s">
        <v>59</v>
      </c>
      <c r="B31" s="69" t="s">
        <v>60</v>
      </c>
      <c r="C31" s="70">
        <f>'[1]3-9存货汇总'!C13</f>
        <v>0</v>
      </c>
      <c r="E31" s="71" t="s">
        <v>16</v>
      </c>
      <c r="F31" s="72" t="s">
        <v>13</v>
      </c>
      <c r="G31" s="68"/>
    </row>
    <row r="32" spans="1:7" ht="30">
      <c r="A32" s="60" t="s">
        <v>61</v>
      </c>
      <c r="B32" s="69" t="s">
        <v>62</v>
      </c>
      <c r="C32" s="70">
        <f>'[1]3-流动汇总'!C15</f>
        <v>0</v>
      </c>
      <c r="E32" s="71" t="s">
        <v>16</v>
      </c>
      <c r="F32" s="72" t="s">
        <v>13</v>
      </c>
      <c r="G32" s="68"/>
    </row>
    <row r="33" spans="1:7" ht="30">
      <c r="A33" s="60" t="s">
        <v>63</v>
      </c>
      <c r="B33" s="69" t="s">
        <v>64</v>
      </c>
      <c r="C33" s="70">
        <f>'[1]3-流动汇总'!C16</f>
        <v>0</v>
      </c>
      <c r="E33" s="71" t="s">
        <v>16</v>
      </c>
      <c r="F33" s="72" t="s">
        <v>13</v>
      </c>
      <c r="G33" s="68"/>
    </row>
    <row r="34" spans="1:7" ht="30">
      <c r="A34" s="60" t="s">
        <v>65</v>
      </c>
      <c r="B34" s="69" t="s">
        <v>66</v>
      </c>
      <c r="C34" s="70">
        <f>'[1]2-分类汇总'!C18</f>
        <v>374750.1</v>
      </c>
      <c r="E34" s="71" t="s">
        <v>16</v>
      </c>
      <c r="F34" s="72" t="s">
        <v>13</v>
      </c>
      <c r="G34" s="68"/>
    </row>
    <row r="35" spans="1:7" ht="30">
      <c r="A35" s="60" t="s">
        <v>67</v>
      </c>
      <c r="B35" s="69" t="s">
        <v>68</v>
      </c>
      <c r="C35" s="70">
        <f>'[1]4-1可供出售金融资产汇总'!C25</f>
        <v>0</v>
      </c>
      <c r="E35" s="71" t="s">
        <v>16</v>
      </c>
      <c r="F35" s="72" t="s">
        <v>13</v>
      </c>
      <c r="G35" s="68"/>
    </row>
    <row r="36" spans="1:7" ht="30">
      <c r="A36" s="60" t="s">
        <v>69</v>
      </c>
      <c r="B36" s="69" t="s">
        <v>70</v>
      </c>
      <c r="C36" s="70">
        <f>'[1]4-1可供出售金融资产汇总'!C6</f>
        <v>0</v>
      </c>
      <c r="E36" s="71" t="s">
        <v>16</v>
      </c>
      <c r="F36" s="72" t="s">
        <v>13</v>
      </c>
      <c r="G36" s="68"/>
    </row>
    <row r="37" spans="1:7" ht="30">
      <c r="A37" s="60" t="s">
        <v>71</v>
      </c>
      <c r="B37" s="69" t="s">
        <v>72</v>
      </c>
      <c r="C37" s="70">
        <f>'[1]4-1可供出售金融资产汇总'!C7</f>
        <v>0</v>
      </c>
      <c r="E37" s="71" t="s">
        <v>16</v>
      </c>
      <c r="F37" s="72" t="s">
        <v>13</v>
      </c>
      <c r="G37" s="68"/>
    </row>
    <row r="38" spans="1:7" ht="30">
      <c r="A38" s="60" t="s">
        <v>73</v>
      </c>
      <c r="B38" s="69" t="s">
        <v>74</v>
      </c>
      <c r="C38" s="70">
        <f>'[1]4-1可供出售金融资产汇总'!C8</f>
        <v>0</v>
      </c>
      <c r="E38" s="71" t="s">
        <v>16</v>
      </c>
      <c r="F38" s="72" t="s">
        <v>13</v>
      </c>
      <c r="G38" s="68"/>
    </row>
    <row r="39" spans="1:7" ht="30">
      <c r="A39" s="60" t="s">
        <v>75</v>
      </c>
      <c r="B39" s="69" t="s">
        <v>76</v>
      </c>
      <c r="C39" s="70">
        <f>'[1]4-非流动资产汇总'!C7</f>
        <v>0</v>
      </c>
      <c r="E39" s="71" t="s">
        <v>16</v>
      </c>
      <c r="F39" s="72" t="s">
        <v>13</v>
      </c>
      <c r="G39" s="68"/>
    </row>
    <row r="40" spans="1:7" ht="30">
      <c r="A40" s="60" t="s">
        <v>77</v>
      </c>
      <c r="B40" s="69" t="s">
        <v>78</v>
      </c>
      <c r="C40" s="70">
        <f>'[1]4-非流动资产汇总'!C8</f>
        <v>0</v>
      </c>
      <c r="E40" s="71" t="s">
        <v>16</v>
      </c>
      <c r="F40" s="72" t="s">
        <v>13</v>
      </c>
      <c r="G40" s="68"/>
    </row>
    <row r="41" spans="1:7" ht="30">
      <c r="A41" s="60" t="s">
        <v>79</v>
      </c>
      <c r="B41" s="69" t="s">
        <v>80</v>
      </c>
      <c r="C41" s="70">
        <f>'[1]4-非流动资产汇总'!C9</f>
        <v>0</v>
      </c>
      <c r="E41" s="71" t="s">
        <v>16</v>
      </c>
      <c r="F41" s="72" t="s">
        <v>13</v>
      </c>
      <c r="G41" s="68"/>
    </row>
    <row r="42" spans="1:7" ht="30">
      <c r="A42" s="60" t="s">
        <v>81</v>
      </c>
      <c r="B42" s="69" t="s">
        <v>82</v>
      </c>
      <c r="C42" s="70">
        <f>'[1]4-非流动资产汇总'!C10</f>
        <v>0</v>
      </c>
      <c r="E42" s="71" t="s">
        <v>16</v>
      </c>
      <c r="F42" s="72" t="s">
        <v>13</v>
      </c>
      <c r="G42" s="68"/>
    </row>
    <row r="43" spans="1:7" ht="30">
      <c r="A43" s="60" t="s">
        <v>83</v>
      </c>
      <c r="B43" s="69" t="s">
        <v>84</v>
      </c>
      <c r="C43" s="70">
        <f>'[1]4-5投资性房地产汇总'!C6</f>
        <v>0</v>
      </c>
      <c r="E43" s="71" t="s">
        <v>16</v>
      </c>
      <c r="F43" s="72" t="s">
        <v>13</v>
      </c>
      <c r="G43" s="68"/>
    </row>
    <row r="44" spans="1:7" ht="30">
      <c r="A44" s="60" t="s">
        <v>85</v>
      </c>
      <c r="B44" s="69" t="s">
        <v>86</v>
      </c>
      <c r="C44" s="70">
        <f>'[1]4-5投资性房地产汇总'!C7</f>
        <v>0</v>
      </c>
      <c r="E44" s="71" t="s">
        <v>16</v>
      </c>
      <c r="F44" s="72" t="s">
        <v>13</v>
      </c>
      <c r="G44" s="68"/>
    </row>
    <row r="45" spans="1:7" ht="30">
      <c r="A45" s="60" t="s">
        <v>87</v>
      </c>
      <c r="B45" s="69" t="s">
        <v>88</v>
      </c>
      <c r="C45" s="70">
        <f>'[1]4-5投资性房地产汇总'!C8</f>
        <v>0</v>
      </c>
      <c r="E45" s="71" t="s">
        <v>16</v>
      </c>
      <c r="F45" s="72" t="s">
        <v>13</v>
      </c>
      <c r="G45" s="68"/>
    </row>
    <row r="46" spans="1:7" ht="30">
      <c r="A46" s="60" t="s">
        <v>89</v>
      </c>
      <c r="B46" s="69" t="s">
        <v>90</v>
      </c>
      <c r="C46" s="70">
        <f>'[1]4-5投资性房地产汇总'!C9</f>
        <v>0</v>
      </c>
      <c r="E46" s="71" t="s">
        <v>16</v>
      </c>
      <c r="F46" s="72" t="s">
        <v>13</v>
      </c>
      <c r="G46" s="68"/>
    </row>
    <row r="47" spans="1:7" ht="30">
      <c r="A47" s="60" t="s">
        <v>91</v>
      </c>
      <c r="B47" s="69" t="s">
        <v>92</v>
      </c>
      <c r="C47" s="70">
        <f>'[1]4-6固定资产汇总'!C22</f>
        <v>4230041.54</v>
      </c>
      <c r="E47" s="71" t="s">
        <v>16</v>
      </c>
      <c r="F47" s="72" t="s">
        <v>13</v>
      </c>
      <c r="G47" s="68"/>
    </row>
    <row r="48" spans="1:7" ht="30">
      <c r="A48" s="60" t="s">
        <v>93</v>
      </c>
      <c r="B48" s="69" t="s">
        <v>94</v>
      </c>
      <c r="C48" s="70">
        <f>'[1]4-6固定资产汇总'!C8</f>
        <v>0</v>
      </c>
      <c r="E48" s="71" t="s">
        <v>16</v>
      </c>
      <c r="F48" s="72" t="s">
        <v>13</v>
      </c>
      <c r="G48" s="68"/>
    </row>
    <row r="49" spans="1:7" ht="30">
      <c r="A49" s="60" t="s">
        <v>95</v>
      </c>
      <c r="B49" s="69" t="s">
        <v>96</v>
      </c>
      <c r="C49" s="70">
        <f>'[1]4-6固定资产汇总'!C9</f>
        <v>0</v>
      </c>
      <c r="E49" s="71" t="s">
        <v>16</v>
      </c>
      <c r="F49" s="72" t="s">
        <v>13</v>
      </c>
      <c r="G49" s="68"/>
    </row>
    <row r="50" spans="1:7" ht="30">
      <c r="A50" s="60" t="s">
        <v>97</v>
      </c>
      <c r="B50" s="69" t="s">
        <v>98</v>
      </c>
      <c r="C50" s="70">
        <f>'[1]4-6固定资产汇总'!C10</f>
        <v>0</v>
      </c>
      <c r="E50" s="71" t="s">
        <v>16</v>
      </c>
      <c r="F50" s="72" t="s">
        <v>13</v>
      </c>
      <c r="G50" s="68"/>
    </row>
    <row r="51" spans="1:7" ht="30">
      <c r="A51" s="60" t="s">
        <v>99</v>
      </c>
      <c r="B51" s="69" t="s">
        <v>100</v>
      </c>
      <c r="C51" s="70">
        <f>'[1]4-6固定资产汇总'!C14</f>
        <v>4230041.54</v>
      </c>
      <c r="E51" s="71" t="s">
        <v>16</v>
      </c>
      <c r="F51" s="72" t="s">
        <v>13</v>
      </c>
      <c r="G51" s="68"/>
    </row>
    <row r="52" spans="1:7" ht="30">
      <c r="A52" s="60" t="s">
        <v>101</v>
      </c>
      <c r="B52" s="69" t="s">
        <v>102</v>
      </c>
      <c r="C52" s="70">
        <f>'[1]4-6固定资产汇总'!C15</f>
        <v>0</v>
      </c>
      <c r="E52" s="71" t="s">
        <v>16</v>
      </c>
      <c r="F52" s="72" t="s">
        <v>13</v>
      </c>
      <c r="G52" s="68"/>
    </row>
    <row r="53" spans="1:7" ht="30">
      <c r="A53" s="60" t="s">
        <v>103</v>
      </c>
      <c r="B53" s="69" t="s">
        <v>104</v>
      </c>
      <c r="C53" s="70">
        <f>'[1]4-6固定资产汇总'!C16</f>
        <v>0</v>
      </c>
      <c r="E53" s="71" t="s">
        <v>16</v>
      </c>
      <c r="F53" s="72" t="s">
        <v>13</v>
      </c>
      <c r="G53" s="68"/>
    </row>
    <row r="54" spans="1:7" ht="30">
      <c r="A54" s="60" t="s">
        <v>105</v>
      </c>
      <c r="B54" s="69" t="s">
        <v>106</v>
      </c>
      <c r="C54" s="70">
        <f>'[1]4-6固定资产汇总'!D18</f>
        <v>0</v>
      </c>
      <c r="E54" s="71" t="s">
        <v>16</v>
      </c>
      <c r="F54" s="72" t="s">
        <v>13</v>
      </c>
      <c r="G54" s="68"/>
    </row>
    <row r="55" spans="1:7" ht="30">
      <c r="A55" s="60" t="s">
        <v>107</v>
      </c>
      <c r="B55" s="69" t="s">
        <v>108</v>
      </c>
      <c r="C55" s="70">
        <f>'[1]4-7在建工程汇总'!C27</f>
        <v>0</v>
      </c>
      <c r="E55" s="71" t="s">
        <v>16</v>
      </c>
      <c r="F55" s="72" t="s">
        <v>13</v>
      </c>
      <c r="G55" s="68"/>
    </row>
    <row r="56" spans="1:7" ht="30">
      <c r="A56" s="60" t="s">
        <v>109</v>
      </c>
      <c r="B56" s="69" t="s">
        <v>110</v>
      </c>
      <c r="C56" s="70">
        <f>'[1]4-7在建工程汇总'!C6</f>
        <v>0</v>
      </c>
      <c r="E56" s="71" t="s">
        <v>16</v>
      </c>
      <c r="F56" s="72" t="s">
        <v>13</v>
      </c>
      <c r="G56" s="68"/>
    </row>
    <row r="57" spans="1:7" ht="30">
      <c r="A57" s="60" t="s">
        <v>111</v>
      </c>
      <c r="B57" s="69" t="s">
        <v>112</v>
      </c>
      <c r="C57" s="70">
        <f>'[1]4-7在建工程汇总'!C7</f>
        <v>0</v>
      </c>
      <c r="E57" s="71" t="s">
        <v>16</v>
      </c>
      <c r="F57" s="72" t="s">
        <v>13</v>
      </c>
      <c r="G57" s="68"/>
    </row>
    <row r="58" spans="1:7" ht="30">
      <c r="A58" s="60" t="s">
        <v>113</v>
      </c>
      <c r="B58" s="69" t="s">
        <v>114</v>
      </c>
      <c r="C58" s="70">
        <f>'[1]2-分类汇总'!C26</f>
        <v>0</v>
      </c>
      <c r="E58" s="71" t="s">
        <v>16</v>
      </c>
      <c r="F58" s="72" t="s">
        <v>13</v>
      </c>
      <c r="G58" s="68"/>
    </row>
    <row r="59" spans="1:7" ht="30">
      <c r="A59" s="60" t="s">
        <v>115</v>
      </c>
      <c r="B59" s="69" t="s">
        <v>116</v>
      </c>
      <c r="C59" s="70">
        <f>'[1]2-分类汇总'!C27</f>
        <v>0</v>
      </c>
      <c r="E59" s="71" t="s">
        <v>16</v>
      </c>
      <c r="F59" s="72" t="s">
        <v>13</v>
      </c>
      <c r="G59" s="68"/>
    </row>
    <row r="60" spans="1:7" ht="30">
      <c r="A60" s="60" t="s">
        <v>117</v>
      </c>
      <c r="B60" s="69" t="s">
        <v>118</v>
      </c>
      <c r="C60" s="70">
        <f>'[1]2-分类汇总'!C28</f>
        <v>0</v>
      </c>
      <c r="E60" s="71" t="s">
        <v>16</v>
      </c>
      <c r="F60" s="72" t="s">
        <v>13</v>
      </c>
      <c r="G60" s="68"/>
    </row>
    <row r="61" spans="1:7" ht="30">
      <c r="A61" s="60" t="s">
        <v>119</v>
      </c>
      <c r="B61" s="69" t="s">
        <v>120</v>
      </c>
      <c r="C61" s="70">
        <f>'[1]2-分类汇总'!C29</f>
        <v>0</v>
      </c>
      <c r="E61" s="71" t="s">
        <v>16</v>
      </c>
      <c r="F61" s="72" t="s">
        <v>13</v>
      </c>
      <c r="G61" s="68"/>
    </row>
    <row r="62" spans="1:7" ht="30">
      <c r="A62" s="60" t="s">
        <v>121</v>
      </c>
      <c r="B62" s="69" t="s">
        <v>122</v>
      </c>
      <c r="C62" s="70">
        <f>'[1]4-12无形资产汇总'!C24</f>
        <v>0</v>
      </c>
      <c r="E62" s="71" t="s">
        <v>16</v>
      </c>
      <c r="F62" s="72" t="s">
        <v>13</v>
      </c>
      <c r="G62" s="68"/>
    </row>
    <row r="63" spans="1:7" ht="30">
      <c r="A63" s="60" t="s">
        <v>123</v>
      </c>
      <c r="B63" s="69" t="s">
        <v>124</v>
      </c>
      <c r="C63" s="70">
        <f>'[1]4-12无形资产汇总'!C6</f>
        <v>0</v>
      </c>
      <c r="E63" s="71" t="s">
        <v>16</v>
      </c>
      <c r="F63" s="72" t="s">
        <v>13</v>
      </c>
      <c r="G63" s="68"/>
    </row>
    <row r="64" spans="1:7" ht="30">
      <c r="A64" s="60" t="s">
        <v>125</v>
      </c>
      <c r="B64" s="69" t="s">
        <v>126</v>
      </c>
      <c r="C64" s="70">
        <f>'[1]4-12无形资产汇总'!C7</f>
        <v>0</v>
      </c>
      <c r="E64" s="71" t="s">
        <v>16</v>
      </c>
      <c r="F64" s="72" t="s">
        <v>13</v>
      </c>
      <c r="G64" s="68"/>
    </row>
    <row r="65" spans="1:7" ht="30">
      <c r="A65" s="60" t="s">
        <v>127</v>
      </c>
      <c r="B65" s="69" t="s">
        <v>128</v>
      </c>
      <c r="C65" s="70">
        <f>'[1]4-12无形资产汇总'!C8</f>
        <v>0</v>
      </c>
      <c r="E65" s="71" t="s">
        <v>16</v>
      </c>
      <c r="F65" s="72" t="s">
        <v>13</v>
      </c>
      <c r="G65" s="68"/>
    </row>
    <row r="66" spans="1:7" ht="30">
      <c r="A66" s="60" t="s">
        <v>129</v>
      </c>
      <c r="B66" s="69" t="s">
        <v>130</v>
      </c>
      <c r="C66" s="70">
        <f>'[1]2-分类汇总'!C31</f>
        <v>0</v>
      </c>
      <c r="E66" s="71" t="s">
        <v>16</v>
      </c>
      <c r="F66" s="72" t="s">
        <v>13</v>
      </c>
      <c r="G66" s="68"/>
    </row>
    <row r="67" spans="1:7" ht="30">
      <c r="A67" s="60" t="s">
        <v>131</v>
      </c>
      <c r="B67" s="69" t="s">
        <v>132</v>
      </c>
      <c r="C67" s="70">
        <f>'[1]2-分类汇总'!C32</f>
        <v>0</v>
      </c>
      <c r="E67" s="71" t="s">
        <v>16</v>
      </c>
      <c r="F67" s="72" t="s">
        <v>13</v>
      </c>
      <c r="G67" s="68"/>
    </row>
    <row r="68" spans="1:7" ht="30">
      <c r="A68" s="60" t="s">
        <v>133</v>
      </c>
      <c r="B68" s="69" t="s">
        <v>134</v>
      </c>
      <c r="C68" s="70">
        <f>'[1]2-分类汇总'!C33</f>
        <v>0</v>
      </c>
      <c r="E68" s="71" t="s">
        <v>16</v>
      </c>
      <c r="F68" s="72" t="s">
        <v>13</v>
      </c>
      <c r="G68" s="68"/>
    </row>
    <row r="69" spans="1:7" ht="30">
      <c r="A69" s="60" t="s">
        <v>135</v>
      </c>
      <c r="B69" s="69" t="s">
        <v>136</v>
      </c>
      <c r="C69" s="70">
        <f>'[1]2-分类汇总'!C34</f>
        <v>0</v>
      </c>
      <c r="E69" s="71" t="s">
        <v>16</v>
      </c>
      <c r="F69" s="72" t="s">
        <v>13</v>
      </c>
      <c r="G69" s="68"/>
    </row>
    <row r="70" spans="1:7" ht="30">
      <c r="A70" s="60" t="s">
        <v>137</v>
      </c>
      <c r="B70" s="69" t="s">
        <v>138</v>
      </c>
      <c r="C70" s="70">
        <f>'[1]2-分类汇总'!C35</f>
        <v>0</v>
      </c>
      <c r="E70" s="71" t="s">
        <v>16</v>
      </c>
      <c r="F70" s="72" t="s">
        <v>13</v>
      </c>
      <c r="G70" s="68"/>
    </row>
    <row r="71" spans="1:7" ht="30">
      <c r="A71" s="60" t="s">
        <v>139</v>
      </c>
      <c r="B71" s="69" t="s">
        <v>140</v>
      </c>
      <c r="C71" s="70">
        <f>'[1]2-分类汇总'!C37</f>
        <v>0</v>
      </c>
      <c r="E71" s="71" t="s">
        <v>16</v>
      </c>
      <c r="F71" s="72" t="s">
        <v>13</v>
      </c>
      <c r="G71" s="68"/>
    </row>
    <row r="72" spans="1:7" ht="30">
      <c r="A72" s="60" t="s">
        <v>141</v>
      </c>
      <c r="B72" s="69" t="s">
        <v>142</v>
      </c>
      <c r="C72" s="70">
        <f>'[1]2-分类汇总'!C38</f>
        <v>0</v>
      </c>
      <c r="E72" s="71" t="s">
        <v>16</v>
      </c>
      <c r="F72" s="72" t="s">
        <v>13</v>
      </c>
      <c r="G72" s="68"/>
    </row>
    <row r="73" spans="1:7" ht="30">
      <c r="A73" s="60" t="s">
        <v>143</v>
      </c>
      <c r="B73" s="69" t="s">
        <v>144</v>
      </c>
      <c r="C73" s="70">
        <f>'[1]2-分类汇总'!C39</f>
        <v>0</v>
      </c>
      <c r="E73" s="71" t="s">
        <v>16</v>
      </c>
      <c r="F73" s="72" t="s">
        <v>13</v>
      </c>
      <c r="G73" s="68"/>
    </row>
    <row r="74" spans="1:7" ht="30">
      <c r="A74" s="60" t="s">
        <v>145</v>
      </c>
      <c r="B74" s="69" t="s">
        <v>146</v>
      </c>
      <c r="C74" s="70">
        <f>'[1]2-分类汇总'!C40</f>
        <v>0</v>
      </c>
      <c r="E74" s="71" t="s">
        <v>16</v>
      </c>
      <c r="F74" s="72" t="s">
        <v>13</v>
      </c>
      <c r="G74" s="68"/>
    </row>
    <row r="75" spans="1:7" ht="30">
      <c r="A75" s="60" t="s">
        <v>147</v>
      </c>
      <c r="B75" s="69" t="s">
        <v>148</v>
      </c>
      <c r="C75" s="70">
        <f>'[1]2-分类汇总'!C41</f>
        <v>0</v>
      </c>
      <c r="E75" s="71" t="s">
        <v>16</v>
      </c>
      <c r="F75" s="72" t="s">
        <v>13</v>
      </c>
      <c r="G75" s="68"/>
    </row>
    <row r="76" spans="1:7" ht="30">
      <c r="A76" s="60" t="s">
        <v>149</v>
      </c>
      <c r="B76" s="69" t="s">
        <v>150</v>
      </c>
      <c r="C76" s="70">
        <f>'[1]2-分类汇总'!C42</f>
        <v>0</v>
      </c>
      <c r="E76" s="71" t="s">
        <v>16</v>
      </c>
      <c r="F76" s="72" t="s">
        <v>13</v>
      </c>
      <c r="G76" s="68"/>
    </row>
    <row r="77" spans="1:7" ht="30">
      <c r="A77" s="60" t="s">
        <v>151</v>
      </c>
      <c r="B77" s="69" t="s">
        <v>152</v>
      </c>
      <c r="C77" s="70">
        <f>'[1]2-分类汇总'!C43</f>
        <v>0</v>
      </c>
      <c r="E77" s="71" t="s">
        <v>16</v>
      </c>
      <c r="F77" s="72" t="s">
        <v>13</v>
      </c>
      <c r="G77" s="68"/>
    </row>
    <row r="78" spans="1:7" ht="30">
      <c r="A78" s="60" t="s">
        <v>153</v>
      </c>
      <c r="B78" s="69" t="s">
        <v>154</v>
      </c>
      <c r="C78" s="70">
        <f>'[1]2-分类汇总'!C44</f>
        <v>0</v>
      </c>
      <c r="E78" s="71" t="s">
        <v>16</v>
      </c>
      <c r="F78" s="72" t="s">
        <v>13</v>
      </c>
      <c r="G78" s="68"/>
    </row>
    <row r="79" spans="1:7" ht="30">
      <c r="A79" s="60" t="s">
        <v>155</v>
      </c>
      <c r="B79" s="69" t="s">
        <v>156</v>
      </c>
      <c r="C79" s="70">
        <f>'[1]2-分类汇总'!C45</f>
        <v>0</v>
      </c>
      <c r="E79" s="71" t="s">
        <v>16</v>
      </c>
      <c r="F79" s="72" t="s">
        <v>13</v>
      </c>
      <c r="G79" s="68"/>
    </row>
    <row r="80" spans="1:7" ht="30">
      <c r="A80" s="60" t="s">
        <v>157</v>
      </c>
      <c r="B80" s="69" t="s">
        <v>158</v>
      </c>
      <c r="C80" s="70">
        <f>'[1]2-分类汇总'!C46</f>
        <v>0</v>
      </c>
      <c r="E80" s="71" t="s">
        <v>16</v>
      </c>
      <c r="F80" s="72" t="s">
        <v>13</v>
      </c>
      <c r="G80" s="68"/>
    </row>
    <row r="81" spans="1:7" ht="30">
      <c r="A81" s="60" t="s">
        <v>159</v>
      </c>
      <c r="B81" s="69" t="s">
        <v>160</v>
      </c>
      <c r="C81" s="70">
        <f>'[1]2-分类汇总'!C47</f>
        <v>0</v>
      </c>
      <c r="E81" s="71" t="s">
        <v>16</v>
      </c>
      <c r="F81" s="72" t="s">
        <v>13</v>
      </c>
      <c r="G81" s="68"/>
    </row>
    <row r="82" spans="1:7" ht="30">
      <c r="A82" s="60" t="s">
        <v>161</v>
      </c>
      <c r="B82" s="69" t="s">
        <v>162</v>
      </c>
      <c r="C82" s="70">
        <f>'[1]2-分类汇总'!C48</f>
        <v>0</v>
      </c>
      <c r="E82" s="71" t="s">
        <v>16</v>
      </c>
      <c r="F82" s="72" t="s">
        <v>13</v>
      </c>
      <c r="G82" s="68"/>
    </row>
    <row r="83" spans="1:7" ht="30">
      <c r="A83" s="60" t="s">
        <v>163</v>
      </c>
      <c r="B83" s="69" t="s">
        <v>164</v>
      </c>
      <c r="C83" s="70">
        <f>'[1]2-分类汇总'!C49</f>
        <v>0</v>
      </c>
      <c r="E83" s="71" t="s">
        <v>16</v>
      </c>
      <c r="F83" s="72" t="s">
        <v>13</v>
      </c>
      <c r="G83" s="68"/>
    </row>
    <row r="84" spans="1:7" ht="30">
      <c r="A84" s="60" t="s">
        <v>165</v>
      </c>
      <c r="B84" s="69" t="s">
        <v>166</v>
      </c>
      <c r="C84" s="70">
        <f>'[1]2-分类汇总'!C50</f>
        <v>0</v>
      </c>
      <c r="E84" s="71" t="s">
        <v>16</v>
      </c>
      <c r="F84" s="72" t="s">
        <v>13</v>
      </c>
      <c r="G84" s="68"/>
    </row>
    <row r="85" spans="1:7" ht="30">
      <c r="A85" s="60" t="s">
        <v>167</v>
      </c>
      <c r="B85" s="69" t="s">
        <v>168</v>
      </c>
      <c r="C85" s="70">
        <f>'[1]2-分类汇总'!C51</f>
        <v>0</v>
      </c>
      <c r="E85" s="71" t="s">
        <v>16</v>
      </c>
      <c r="F85" s="72" t="s">
        <v>13</v>
      </c>
      <c r="G85" s="68"/>
    </row>
    <row r="86" spans="1:7" ht="30">
      <c r="A86" s="60" t="s">
        <v>169</v>
      </c>
      <c r="B86" s="69" t="s">
        <v>170</v>
      </c>
      <c r="C86" s="70">
        <f>'[1]2-分类汇总'!C52</f>
        <v>0</v>
      </c>
      <c r="E86" s="71" t="s">
        <v>16</v>
      </c>
      <c r="F86" s="72" t="s">
        <v>13</v>
      </c>
      <c r="G86" s="68"/>
    </row>
    <row r="87" spans="1:7" ht="30">
      <c r="A87" s="60" t="s">
        <v>171</v>
      </c>
      <c r="B87" s="69" t="s">
        <v>172</v>
      </c>
      <c r="C87" s="70">
        <f>'[1]2-分类汇总'!C53</f>
        <v>0</v>
      </c>
      <c r="E87" s="71" t="s">
        <v>16</v>
      </c>
      <c r="F87" s="72" t="s">
        <v>13</v>
      </c>
      <c r="G87" s="68"/>
    </row>
    <row r="88" spans="1:7" ht="30">
      <c r="A88" s="60" t="s">
        <v>173</v>
      </c>
      <c r="B88" s="69" t="s">
        <v>174</v>
      </c>
      <c r="C88" s="70">
        <f>'[1]2-分类汇总'!C54</f>
        <v>0</v>
      </c>
      <c r="E88" s="71" t="s">
        <v>16</v>
      </c>
      <c r="F88" s="72" t="s">
        <v>13</v>
      </c>
      <c r="G88" s="68"/>
    </row>
    <row r="89" spans="1:7" ht="30">
      <c r="A89" s="60" t="s">
        <v>175</v>
      </c>
      <c r="B89" s="69" t="s">
        <v>176</v>
      </c>
      <c r="C89" s="70">
        <f>'[1]2-分类汇总'!C55</f>
        <v>0</v>
      </c>
      <c r="E89" s="71" t="s">
        <v>16</v>
      </c>
      <c r="F89" s="72" t="s">
        <v>13</v>
      </c>
      <c r="G89" s="68"/>
    </row>
    <row r="90" spans="1:7" ht="30">
      <c r="A90" s="60" t="s">
        <v>177</v>
      </c>
      <c r="B90" s="69" t="s">
        <v>178</v>
      </c>
      <c r="C90" s="70">
        <f>'[1]2-分类汇总'!C56</f>
        <v>0</v>
      </c>
      <c r="E90" s="71" t="s">
        <v>16</v>
      </c>
      <c r="F90" s="72" t="s">
        <v>13</v>
      </c>
      <c r="G90" s="68"/>
    </row>
    <row r="91" spans="1:7" ht="30">
      <c r="A91" s="60" t="s">
        <v>179</v>
      </c>
      <c r="B91" s="69" t="s">
        <v>180</v>
      </c>
      <c r="C91" s="70">
        <f>'[1]2-分类汇总'!C57</f>
        <v>0</v>
      </c>
      <c r="E91" s="71" t="s">
        <v>16</v>
      </c>
      <c r="F91" s="72" t="s">
        <v>13</v>
      </c>
      <c r="G91" s="68"/>
    </row>
    <row r="92" spans="1:7">
      <c r="B92" s="69"/>
    </row>
    <row r="93" spans="1:7">
      <c r="B93" s="69"/>
    </row>
  </sheetData>
  <mergeCells count="1">
    <mergeCell ref="A5:B5"/>
  </mergeCells>
  <phoneticPr fontId="57" type="noConversion"/>
  <hyperlinks>
    <hyperlink ref="B6" location="'1-汇总表'!A1" tooltip="转到 1-汇总表" display="1-汇总表" xr:uid="{00000000-0004-0000-0000-000000000000}"/>
    <hyperlink ref="B7" location="'2-分类汇总'!A1" tooltip="转到 2-分类汇总" display="2-分类汇总" xr:uid="{00000000-0004-0000-0000-000001000000}"/>
    <hyperlink ref="B8" location="'3-流动汇总'!A1" tooltip="转到 3-流动汇总" display="3-流动汇总" xr:uid="{00000000-0004-0000-0000-000002000000}"/>
    <hyperlink ref="B9" location="'3-1货币汇总表'!A1" tooltip="转到 3-1货币汇总表" display="3-1货币汇总表" xr:uid="{00000000-0004-0000-0000-000003000000}"/>
    <hyperlink ref="B10" location="'3-1-1现金'!A1" tooltip="转到 3-1-1现金" display="3-1-1现金" xr:uid="{00000000-0004-0000-0000-000004000000}"/>
    <hyperlink ref="B11" location="'3-1-2银行存款'!A1" tooltip="转到 3-1-2银行存款" display="3-1-2银行存款" xr:uid="{00000000-0004-0000-0000-000005000000}"/>
    <hyperlink ref="B12" location="'3-1-3其他货币资金'!A1" tooltip="转到 3-1-3其他货币资金" display="3-1-3其他货币资金" xr:uid="{00000000-0004-0000-0000-000006000000}"/>
    <hyperlink ref="B13" location="'3-2交易性金融资产汇总'!A1" tooltip="转到 3-2交易性金融资产汇总" display="3-2交易性金融资产汇总" xr:uid="{00000000-0004-0000-0000-000007000000}"/>
    <hyperlink ref="B14" location="'3-2-1交易性-股票'!A1" tooltip="转到 3-2-1交易性-股票" display="3-2-1交易性-股票" xr:uid="{00000000-0004-0000-0000-000008000000}"/>
    <hyperlink ref="B15" location="'3-2-2交易性-债券'!A1" tooltip="转到 3-2-2交易性-债券" display="3-2-2交易性-债券" xr:uid="{00000000-0004-0000-0000-000009000000}"/>
    <hyperlink ref="B16" location="'3-2-3交易性-基金'!A1" tooltip="转到 3-2-3交易性-基金" display="3-2-3交易性-基金" xr:uid="{00000000-0004-0000-0000-00000A000000}"/>
    <hyperlink ref="B17" location="'3-3应收票据'!A1" tooltip="转到 3-3应收票据" display="3-3应收票据" xr:uid="{00000000-0004-0000-0000-00000B000000}"/>
    <hyperlink ref="B18" location="'3-4应收账款'!A1" tooltip="转到 3-4应收账款" display="3-4应收账款" xr:uid="{00000000-0004-0000-0000-00000C000000}"/>
    <hyperlink ref="B19" location="'3-5预付账款'!A1" tooltip="转到 3-5预付账款" display="3-5预付账款" xr:uid="{00000000-0004-0000-0000-00000D000000}"/>
    <hyperlink ref="B20" location="'3-6应收利息'!A1" tooltip="转到 3-6应收利息" display="3-6应收利息" xr:uid="{00000000-0004-0000-0000-00000E000000}"/>
    <hyperlink ref="B21" location="'3-7应收股利'!A1" tooltip="转到 3-7应收股利" display="3-7应收股利" xr:uid="{00000000-0004-0000-0000-00000F000000}"/>
    <hyperlink ref="B22" location="'3-8其他应收款'!A1" tooltip="转到 3-8其他应收款" display="3-8其他应收款" xr:uid="{00000000-0004-0000-0000-000010000000}"/>
    <hyperlink ref="B23" location="'3-9存货汇总'!A1" tooltip="转到 3-9存货汇总" display="3-9存货汇总" xr:uid="{00000000-0004-0000-0000-000011000000}"/>
    <hyperlink ref="B24" location="'3-9-1材料采购（在途物资）'!A1" tooltip="转到 3-9-1材料采购（在途物资）" display="3-9-1材料采购（在途物资）" xr:uid="{00000000-0004-0000-0000-000012000000}"/>
    <hyperlink ref="B25" location="'3-9-2原材料'!A1" tooltip="转到 3-9-2原材料" display="3-9-2原材料" xr:uid="{00000000-0004-0000-0000-000013000000}"/>
    <hyperlink ref="B26" location="'3-9-3在库周转材料'!A1" tooltip="转到 3-9-3在库周转材料" display="3-9-3在库周转材料" xr:uid="{00000000-0004-0000-0000-000014000000}"/>
    <hyperlink ref="B27" location="'3-9-4委托加工物资'!A1" tooltip="转到 3-9-4委托加工物资" display="3-9-4委托加工物资" xr:uid="{00000000-0004-0000-0000-000015000000}"/>
    <hyperlink ref="B28" location="'3-9-5产成品（库存商品）'!A1" tooltip="转到 3-9-5产成品（库存商品）" display="3-9-5产成品（库存商品）" xr:uid="{00000000-0004-0000-0000-000016000000}"/>
    <hyperlink ref="B29" location="'3-9-6在产品（自制半成品）'!A1" tooltip="转到 3-9-6在产品（自制半成品）" display="3-9-6在产品（自制半成品）" xr:uid="{00000000-0004-0000-0000-000017000000}"/>
    <hyperlink ref="B30" location="'3-9-7发出商品'!A1" tooltip="转到 3-9-7发出商品" display="3-9-7发出商品" xr:uid="{00000000-0004-0000-0000-000018000000}"/>
    <hyperlink ref="B31" location="'3-9-8在用周转材料'!A1" tooltip="转到 3-9-8在用周转材料" display="3-9-8在用周转材料" xr:uid="{00000000-0004-0000-0000-000019000000}"/>
    <hyperlink ref="B32" location="'3-10一年到期非流动资产'!A1" tooltip="转到 3-10一年到期非流动资产" display="3-10一年到期非流动资产" xr:uid="{00000000-0004-0000-0000-00001A000000}"/>
    <hyperlink ref="B33" location="'3-11其他流动资产'!A1" tooltip="转到 3-11其他流动资产" display="3-11其他流动资产" xr:uid="{00000000-0004-0000-0000-00001B000000}"/>
    <hyperlink ref="B34" location="'4-非流动资产汇总'!A1" tooltip="转到 4-非流动资产汇总" display="4-非流动资产汇总" xr:uid="{00000000-0004-0000-0000-00001C000000}"/>
    <hyperlink ref="B35" location="'4-1可供出售金融资产汇总'!A1" tooltip="转到 4-1可供出售金融资产汇总" display="4-1可供出售金融资产汇总" xr:uid="{00000000-0004-0000-0000-00001D000000}"/>
    <hyperlink ref="B36" location="'4-1-1可出售-股票'!A1" tooltip="转到 4-1-1可出售-股票" display="4-1-1可出售-股票" xr:uid="{00000000-0004-0000-0000-00001E000000}"/>
    <hyperlink ref="B37" location="'4-1-2可出售-债券'!A1" tooltip="转到 4-1-2可出售-债券" display="4-1-2可出售-债券" xr:uid="{00000000-0004-0000-0000-00001F000000}"/>
    <hyperlink ref="B38" location="'4-1-3可出售-其他'!A1" tooltip="转到 4-1-3可出售-其他" display="4-1-3可出售-其他" xr:uid="{00000000-0004-0000-0000-000020000000}"/>
    <hyperlink ref="B39" location="'4-2持有到期投资'!A1" tooltip="转到 4-2持有到期投资" display="4-2持有到期投资" xr:uid="{00000000-0004-0000-0000-000021000000}"/>
    <hyperlink ref="B40" location="'4-3长期应收'!A1" tooltip="转到 4-3长期应收" display="4-3长期应收" xr:uid="{00000000-0004-0000-0000-000022000000}"/>
    <hyperlink ref="B41" location="'4-4股权投资'!A1" tooltip="转到 4-4股权投资" display="4-4股权投资" xr:uid="{00000000-0004-0000-0000-000023000000}"/>
    <hyperlink ref="B42" location="'4-5投资性房地产汇总'!A1" tooltip="转到 4-5投资性房地产汇总" display="4-5投资性房地产汇总" xr:uid="{00000000-0004-0000-0000-000024000000}"/>
    <hyperlink ref="B43" location="'4-5-1投资性房地产'!A1" tooltip="转到 4-5-1投资性房地产" display="4-5-1投资性房地产" xr:uid="{00000000-0004-0000-0000-000025000000}"/>
    <hyperlink ref="B44" location="'4-5-2投资性房地产'!A1" tooltip="转到 4-5-2投资性房地产" display="4-5-2投资性房地产" xr:uid="{00000000-0004-0000-0000-000026000000}"/>
    <hyperlink ref="B45" location="'4-5-3投资性房地产'!A1" tooltip="转到 4-5-3投资性房地产" display="4-5-3投资性房地产" xr:uid="{00000000-0004-0000-0000-000027000000}"/>
    <hyperlink ref="B46" location="'4-5-4投资性房地产'!A1" tooltip="转到 4-5-4投资性房地产" display="4-5-4投资性房地产" xr:uid="{00000000-0004-0000-0000-000028000000}"/>
    <hyperlink ref="B47" location="'4-6固定资产汇总'!A1" tooltip="转到 4-6固定资产汇总" display="4-6固定资产汇总" xr:uid="{00000000-0004-0000-0000-000029000000}"/>
    <hyperlink ref="B48" location="'4-6-1房屋建筑物'!A1" tooltip="转到 4-6-1房屋建筑物" display="4-6-1房屋建筑物" xr:uid="{00000000-0004-0000-0000-00002A000000}"/>
    <hyperlink ref="B49" location="'4-6-2构筑物'!A1" tooltip="转到 4-6-2构筑物" display="4-6-2构筑物" xr:uid="{00000000-0004-0000-0000-00002B000000}"/>
    <hyperlink ref="B50" location="'4-6-3管道沟槽'!A1" tooltip="转到 4-6-3管道沟槽" display="4-6-3管道沟槽" xr:uid="{00000000-0004-0000-0000-00002C000000}"/>
    <hyperlink ref="B51" location="'4-6-4机器设备'!A1" tooltip="转到 4-6-4机器设备" display="4-6-4机器设备" xr:uid="{00000000-0004-0000-0000-00002D000000}"/>
    <hyperlink ref="B52" location="'4-6-5车辆'!A1" tooltip="转到 4-6-5车辆" display="4-6-5车辆" xr:uid="{00000000-0004-0000-0000-00002E000000}"/>
    <hyperlink ref="B53" location="'4-6-6电子设备'!A1" tooltip="转到 4-6-6电子设备" display="4-6-6电子设备" xr:uid="{00000000-0004-0000-0000-00002F000000}"/>
    <hyperlink ref="B54" location="'4-6-7土地'!A1" tooltip="转到 4-6-7土地" display="4-6-7土地" xr:uid="{00000000-0004-0000-0000-000030000000}"/>
    <hyperlink ref="B55" location="'4-7在建工程汇总'!A1" tooltip="转到 4-7在建工程汇总" display="4-7在建工程汇总" xr:uid="{00000000-0004-0000-0000-000031000000}"/>
    <hyperlink ref="B56" location="'4-7-1在建（土建）'!A1" tooltip="转到 4-7-1在建（土建）" display="4-7-1在建（土建）" xr:uid="{00000000-0004-0000-0000-000032000000}"/>
    <hyperlink ref="B57" location="'4-7-2在建（设备）'!A1" tooltip="转到 4-7-2在建（设备）" display="4-7-2在建（设备）" xr:uid="{00000000-0004-0000-0000-000033000000}"/>
    <hyperlink ref="B58" location="'4-8工程物资'!A1" tooltip="转到 4-8工程物资" display="4-8工程物资" xr:uid="{00000000-0004-0000-0000-000034000000}"/>
    <hyperlink ref="B59" location="'4-9固定资产清理'!A1" tooltip="转到 4-9固定资产清理" display="4-9固定资产清理" xr:uid="{00000000-0004-0000-0000-000035000000}"/>
    <hyperlink ref="B60" location="'4-10生产性生物资产'!A1" tooltip="转到 4-10生产性生物资产" display="4-10生产性生物资产" xr:uid="{00000000-0004-0000-0000-000036000000}"/>
    <hyperlink ref="B61" location="'4-11油气资产'!A1" tooltip="转到 4-11油气资产" display="4-11油气资产" xr:uid="{00000000-0004-0000-0000-000037000000}"/>
    <hyperlink ref="B62" location="'4-12无形资产汇总'!A1" tooltip="转到 4-12无形资产汇总" display="4-12无形资产汇总" xr:uid="{00000000-0004-0000-0000-000038000000}"/>
    <hyperlink ref="B63" location="'4-12-1无形-土地'!A1" tooltip="转到 4-12-1无形-土地" display="4-12-1无形-土地" xr:uid="{00000000-0004-0000-0000-000039000000}"/>
    <hyperlink ref="B64" location="'4-12-2无形-矿业权'!A1" tooltip="转到 4-12-2无形-矿业权" display="4-12-2无形-矿业权" xr:uid="{00000000-0004-0000-0000-00003A000000}"/>
    <hyperlink ref="B65" location="'4-12-3无形-其他'!A1" tooltip="转到 4-12-3无形-其他" display="4-12-3无形-其他" xr:uid="{00000000-0004-0000-0000-00003B000000}"/>
    <hyperlink ref="B66" location="'4-13开发支出'!A1" tooltip="转到 4-13开发支出" display="4-13开发支出" xr:uid="{00000000-0004-0000-0000-00003C000000}"/>
    <hyperlink ref="B67" location="'4-14商誉'!A1" tooltip="转到 4-14商誉" display="4-14商誉" xr:uid="{00000000-0004-0000-0000-00003D000000}"/>
    <hyperlink ref="B68" location="'4-15长期待摊费用'!A1" tooltip="转到 4-15长期待摊费用" display="4-15长期待摊费用" xr:uid="{00000000-0004-0000-0000-00003E000000}"/>
    <hyperlink ref="B69" location="'4-16递延所得税资产'!A1" tooltip="转到 4-16递延所得税资产" display="4-16递延所得税资产" xr:uid="{00000000-0004-0000-0000-00003F000000}"/>
    <hyperlink ref="B70" location="'4-17其他非流动资产'!A1" tooltip="转到 4-17其他非流动资产" display="4-17其他非流动资产" xr:uid="{00000000-0004-0000-0000-000040000000}"/>
    <hyperlink ref="B71" location="'5-流动负债汇总'!A1" tooltip="转到 5-流动负债汇总" display="5-流动负债汇总" xr:uid="{00000000-0004-0000-0000-000041000000}"/>
    <hyperlink ref="B72" location="'5-1短期借款'!A1" tooltip="转到 5-1短期借款" display="5-1短期借款" xr:uid="{00000000-0004-0000-0000-000042000000}"/>
    <hyperlink ref="B73" location="'5-2交易性金融负债'!A1" tooltip="转到 5-2交易性金融负债" display="5-2交易性金融负债" xr:uid="{00000000-0004-0000-0000-000043000000}"/>
    <hyperlink ref="B74" location="'5-3应付票据'!A1" tooltip="转到 5-3应付票据" display="5-3应付票据" xr:uid="{00000000-0004-0000-0000-000044000000}"/>
    <hyperlink ref="B75" location="'5-4应付账款'!A1" tooltip="转到 5-4应付账款" display="5-4应付账款" xr:uid="{00000000-0004-0000-0000-000045000000}"/>
    <hyperlink ref="B76" location="'5-5预收账款'!A1" tooltip="转到 5-5预收账款" display="5-5预收账款" xr:uid="{00000000-0004-0000-0000-000046000000}"/>
    <hyperlink ref="B77" location="'5-6职工薪酬'!A1" tooltip="转到 5-6职工薪酬" display="5-6职工薪酬" xr:uid="{00000000-0004-0000-0000-000047000000}"/>
    <hyperlink ref="B78" location="'5-7应交税费'!A1" tooltip="转到 5-7应交税费" display="5-7应交税费" xr:uid="{00000000-0004-0000-0000-000048000000}"/>
    <hyperlink ref="B79" location="'5-8应付利息'!A1" tooltip="转到 5-8应付利息" display="5-8应付利息" xr:uid="{00000000-0004-0000-0000-000049000000}"/>
    <hyperlink ref="B80" location="'5-9应付股利（利润）'!A1" tooltip="转到 5-9应付股利（利润）" display="5-9应付股利（利润）" xr:uid="{00000000-0004-0000-0000-00004A000000}"/>
    <hyperlink ref="B81" location="'5-10其他应付款'!A1" tooltip="转到 5-10其他应付款" display="5-10其他应付款" xr:uid="{00000000-0004-0000-0000-00004B000000}"/>
    <hyperlink ref="B82" location="'5-11一年到期非流动负债'!A1" tooltip="转到 5-11一年到期非流动负债" display="5-11一年到期非流动负债" xr:uid="{00000000-0004-0000-0000-00004C000000}"/>
    <hyperlink ref="B83" location="'5-12其他流动负债'!A1" tooltip="转到 5-12其他流动负债" display="5-12其他流动负债" xr:uid="{00000000-0004-0000-0000-00004D000000}"/>
    <hyperlink ref="B84" location="'6-非流动负债汇总 '!A1" tooltip="转到 6-非流动负债汇总 " display="6-非流动负债汇总 " xr:uid="{00000000-0004-0000-0000-00004E000000}"/>
    <hyperlink ref="B85" location="'6-1长期借款'!A1" tooltip="转到 6-1长期借款" display="6-1长期借款" xr:uid="{00000000-0004-0000-0000-00004F000000}"/>
    <hyperlink ref="B86" location="'6-2应付债券'!A1" tooltip="转到 6-2应付债券" display="6-2应付债券" xr:uid="{00000000-0004-0000-0000-000050000000}"/>
    <hyperlink ref="B87" location="'6-3长期应付款'!A1" tooltip="转到 6-3长期应付款" display="6-3长期应付款" xr:uid="{00000000-0004-0000-0000-000051000000}"/>
    <hyperlink ref="B88" location="'6-4专项应付款'!A1" tooltip="转到 6-4专项应付款" display="6-4专项应付款" xr:uid="{00000000-0004-0000-0000-000052000000}"/>
    <hyperlink ref="B89" location="'6-5预计负债'!A1" tooltip="转到 6-5预计负债" display="6-5预计负债" xr:uid="{00000000-0004-0000-0000-000053000000}"/>
    <hyperlink ref="B90" location="'6-6递延所得税负债'!A1" tooltip="转到 6-6递延所得税负债" display="6-6递延所得税负债" xr:uid="{00000000-0004-0000-0000-000054000000}"/>
    <hyperlink ref="B91" location="'6-7其他非流动负债'!A1" tooltip="转到 6-7其他非流动负债" display="6-7其他非流动负债" xr:uid="{00000000-0004-0000-0000-000055000000}"/>
  </hyperlinks>
  <pageMargins left="0.75" right="0.75" top="1" bottom="1" header="0.5" footer="0.5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5" zoomScaleNormal="85" workbookViewId="0">
      <selection activeCell="O28" sqref="O28"/>
    </sheetView>
  </sheetViews>
  <sheetFormatPr defaultColWidth="9" defaultRowHeight="15.75"/>
  <sheetData/>
  <phoneticPr fontId="57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zoomScale="85" zoomScaleNormal="85" workbookViewId="0">
      <selection activeCell="N15" sqref="N15"/>
    </sheetView>
  </sheetViews>
  <sheetFormatPr defaultColWidth="8.75" defaultRowHeight="15.75"/>
  <cols>
    <col min="1" max="1" width="8.75" style="1"/>
    <col min="2" max="2" width="15.875" style="1" customWidth="1"/>
    <col min="3" max="3" width="8.75" style="1"/>
    <col min="4" max="4" width="8.75" style="1" customWidth="1"/>
    <col min="5" max="5" width="9" style="1" customWidth="1"/>
    <col min="6" max="9" width="11.25" style="1" customWidth="1"/>
    <col min="10" max="10" width="12.125" style="1" customWidth="1"/>
    <col min="11" max="11" width="11" style="1" customWidth="1"/>
    <col min="12" max="16384" width="8.75" style="1"/>
  </cols>
  <sheetData>
    <row r="1" spans="1:24" ht="43.15" customHeight="1">
      <c r="A1" s="76" t="s">
        <v>181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0.65" customHeight="1">
      <c r="A2" s="77" t="str">
        <f>目录!A2</f>
        <v>评估基准日：2022年9月30日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20.65" customHeight="1">
      <c r="A3" s="3" t="s">
        <v>182</v>
      </c>
      <c r="B3" s="3"/>
      <c r="C3" s="4"/>
      <c r="D3" s="4"/>
      <c r="E3" s="4"/>
      <c r="F3" s="4"/>
      <c r="G3" s="4"/>
      <c r="H3" s="4"/>
      <c r="I3" s="14"/>
      <c r="M3" s="14" t="s">
        <v>183</v>
      </c>
    </row>
    <row r="4" spans="1:24" ht="15.4" customHeight="1">
      <c r="A4" s="84" t="s">
        <v>184</v>
      </c>
      <c r="B4" s="87" t="s">
        <v>185</v>
      </c>
      <c r="C4" s="84" t="s">
        <v>186</v>
      </c>
      <c r="D4" s="84" t="s">
        <v>187</v>
      </c>
      <c r="E4" s="84" t="s">
        <v>188</v>
      </c>
      <c r="F4" s="78" t="s">
        <v>189</v>
      </c>
      <c r="G4" s="79"/>
      <c r="H4" s="78" t="s">
        <v>190</v>
      </c>
      <c r="I4" s="79"/>
      <c r="J4" s="78" t="s">
        <v>191</v>
      </c>
      <c r="K4" s="79"/>
      <c r="L4" s="78" t="s">
        <v>192</v>
      </c>
      <c r="M4" s="79"/>
    </row>
    <row r="5" spans="1:24">
      <c r="A5" s="84"/>
      <c r="B5" s="88"/>
      <c r="C5" s="84"/>
      <c r="D5" s="84"/>
      <c r="E5" s="84"/>
      <c r="F5" s="5" t="s">
        <v>193</v>
      </c>
      <c r="G5" s="5" t="s">
        <v>194</v>
      </c>
      <c r="H5" s="5" t="s">
        <v>193</v>
      </c>
      <c r="I5" s="5" t="s">
        <v>194</v>
      </c>
      <c r="J5" s="5" t="s">
        <v>193</v>
      </c>
      <c r="K5" s="5" t="s">
        <v>194</v>
      </c>
      <c r="L5" s="5" t="s">
        <v>193</v>
      </c>
      <c r="M5" s="5" t="s">
        <v>194</v>
      </c>
    </row>
    <row r="6" spans="1:24">
      <c r="A6" s="85" t="s">
        <v>195</v>
      </c>
      <c r="B6" s="87" t="s">
        <v>196</v>
      </c>
      <c r="C6" s="6" t="s">
        <v>197</v>
      </c>
      <c r="D6" s="7">
        <v>23</v>
      </c>
      <c r="E6" s="8">
        <v>23</v>
      </c>
      <c r="F6" s="8">
        <v>154282.06</v>
      </c>
      <c r="G6" s="8">
        <v>4739.01</v>
      </c>
      <c r="H6" s="8">
        <v>131730</v>
      </c>
      <c r="I6" s="15">
        <v>46484.3</v>
      </c>
      <c r="J6" s="15">
        <f>H6-F6</f>
        <v>-22552.059999999998</v>
      </c>
      <c r="K6" s="15">
        <f>I6-G6</f>
        <v>41745.29</v>
      </c>
      <c r="L6" s="16">
        <f>IF(F6=0,"",J6/F6*100)</f>
        <v>-14.617422142276295</v>
      </c>
      <c r="M6" s="16">
        <f t="shared" ref="M6:M15" si="0">IF(G6=0,"",K6/G6*100)</f>
        <v>880.88630325743134</v>
      </c>
    </row>
    <row r="7" spans="1:24" ht="25.9" customHeight="1">
      <c r="A7" s="86"/>
      <c r="B7" s="88"/>
      <c r="C7" s="6" t="s">
        <v>198</v>
      </c>
      <c r="D7" s="7">
        <v>22</v>
      </c>
      <c r="E7" s="8">
        <v>23</v>
      </c>
      <c r="F7" s="8">
        <v>704056.39</v>
      </c>
      <c r="G7" s="8">
        <v>78011.31</v>
      </c>
      <c r="H7" s="8">
        <v>14520.15</v>
      </c>
      <c r="I7" s="8">
        <v>14520.15</v>
      </c>
      <c r="J7" s="15">
        <f t="shared" ref="J7:J8" si="1">H7-F7</f>
        <v>-689536.24</v>
      </c>
      <c r="K7" s="15">
        <f t="shared" ref="K7:K8" si="2">I7-G7</f>
        <v>-63491.159999999996</v>
      </c>
      <c r="L7" s="16">
        <f t="shared" ref="L7:L8" si="3">IF(F7=0,"",J7/F7*100)</f>
        <v>-97.937643886734691</v>
      </c>
      <c r="M7" s="16">
        <f t="shared" ref="M7:M8" si="4">IF(G7=0,"",K7/G7*100)</f>
        <v>-81.387121944241159</v>
      </c>
    </row>
    <row r="8" spans="1:24" ht="25.9" customHeight="1">
      <c r="A8" s="80" t="s">
        <v>199</v>
      </c>
      <c r="B8" s="81"/>
      <c r="C8" s="82"/>
      <c r="D8" s="9">
        <f t="shared" ref="D8:F8" si="5">D6+D7</f>
        <v>45</v>
      </c>
      <c r="E8" s="9">
        <f t="shared" si="5"/>
        <v>46</v>
      </c>
      <c r="F8" s="9">
        <f t="shared" si="5"/>
        <v>858338.45</v>
      </c>
      <c r="G8" s="9">
        <f t="shared" ref="G8:I8" si="6">G6+G7</f>
        <v>82750.319999999992</v>
      </c>
      <c r="H8" s="9">
        <f t="shared" si="6"/>
        <v>146250.15</v>
      </c>
      <c r="I8" s="9">
        <f t="shared" si="6"/>
        <v>61004.450000000004</v>
      </c>
      <c r="J8" s="17">
        <f t="shared" si="1"/>
        <v>-712088.29999999993</v>
      </c>
      <c r="K8" s="17">
        <f t="shared" si="2"/>
        <v>-21745.869999999988</v>
      </c>
      <c r="L8" s="18">
        <f t="shared" si="3"/>
        <v>-82.9612491436216</v>
      </c>
      <c r="M8" s="18">
        <f t="shared" si="4"/>
        <v>-26.278895356537578</v>
      </c>
    </row>
    <row r="9" spans="1:24" ht="25.9" customHeight="1">
      <c r="A9" s="80" t="s">
        <v>200</v>
      </c>
      <c r="B9" s="81"/>
      <c r="C9" s="82"/>
      <c r="D9" s="9">
        <f>D8</f>
        <v>45</v>
      </c>
      <c r="E9" s="9">
        <f>E8</f>
        <v>46</v>
      </c>
      <c r="F9" s="9">
        <f>F8/10000</f>
        <v>85.833844999999997</v>
      </c>
      <c r="G9" s="9">
        <f t="shared" ref="G9:K9" si="7">G8/10000</f>
        <v>8.2750319999999995</v>
      </c>
      <c r="H9" s="9">
        <f t="shared" si="7"/>
        <v>14.625014999999999</v>
      </c>
      <c r="I9" s="9">
        <f t="shared" si="7"/>
        <v>6.1004450000000006</v>
      </c>
      <c r="J9" s="9">
        <f t="shared" si="7"/>
        <v>-71.208829999999992</v>
      </c>
      <c r="K9" s="9">
        <f t="shared" si="7"/>
        <v>-2.1745869999999989</v>
      </c>
      <c r="L9" s="18">
        <f t="shared" ref="L9:L11" si="8">IF(F9=0,"",J9/F9*100)</f>
        <v>-82.9612491436216</v>
      </c>
      <c r="M9" s="18">
        <f t="shared" ref="M9" si="9">IF(G9=0,"",K9/G9*100)</f>
        <v>-26.278895356537586</v>
      </c>
    </row>
    <row r="10" spans="1:24">
      <c r="A10" s="85" t="s">
        <v>201</v>
      </c>
      <c r="B10" s="87" t="s">
        <v>202</v>
      </c>
      <c r="C10" s="6" t="s">
        <v>197</v>
      </c>
      <c r="D10" s="7">
        <v>103</v>
      </c>
      <c r="E10" s="8">
        <v>103</v>
      </c>
      <c r="F10" s="8">
        <v>93657.22</v>
      </c>
      <c r="G10" s="8">
        <v>41041.21</v>
      </c>
      <c r="H10" s="8">
        <v>142900</v>
      </c>
      <c r="I10" s="15">
        <v>74607.94</v>
      </c>
      <c r="J10" s="15">
        <f>H10-F10</f>
        <v>49242.78</v>
      </c>
      <c r="K10" s="15">
        <f>I10-G10</f>
        <v>33566.730000000003</v>
      </c>
      <c r="L10" s="16">
        <f t="shared" si="8"/>
        <v>52.577665662081365</v>
      </c>
      <c r="M10" s="16">
        <f t="shared" si="0"/>
        <v>81.787866390878833</v>
      </c>
    </row>
    <row r="11" spans="1:24">
      <c r="A11" s="86"/>
      <c r="B11" s="88"/>
      <c r="C11" s="6" t="s">
        <v>198</v>
      </c>
      <c r="D11" s="7">
        <v>80</v>
      </c>
      <c r="E11" s="8">
        <v>80</v>
      </c>
      <c r="F11" s="8">
        <v>75242.95</v>
      </c>
      <c r="G11" s="8">
        <v>30966.02</v>
      </c>
      <c r="H11" s="8">
        <v>9640.7999999999993</v>
      </c>
      <c r="I11" s="8">
        <v>9640.7999999999993</v>
      </c>
      <c r="J11" s="15">
        <f>H11-F11</f>
        <v>-65602.149999999994</v>
      </c>
      <c r="K11" s="15">
        <f>I11-G11</f>
        <v>-21325.22</v>
      </c>
      <c r="L11" s="16">
        <f t="shared" si="8"/>
        <v>-87.187105237101946</v>
      </c>
      <c r="M11" s="16">
        <f t="shared" si="0"/>
        <v>-68.86651884872515</v>
      </c>
    </row>
    <row r="12" spans="1:24" ht="25.9" customHeight="1">
      <c r="A12" s="80" t="s">
        <v>199</v>
      </c>
      <c r="B12" s="81"/>
      <c r="C12" s="82"/>
      <c r="D12" s="9">
        <f t="shared" ref="D12" si="10">D10+D11</f>
        <v>183</v>
      </c>
      <c r="E12" s="9">
        <f t="shared" ref="E12:F12" si="11">E10+E11</f>
        <v>183</v>
      </c>
      <c r="F12" s="9">
        <f t="shared" si="11"/>
        <v>168900.16999999998</v>
      </c>
      <c r="G12" s="9">
        <f t="shared" ref="G12" si="12">G10+G11</f>
        <v>72007.23</v>
      </c>
      <c r="H12" s="9">
        <f t="shared" ref="H12" si="13">H10+H11</f>
        <v>152540.79999999999</v>
      </c>
      <c r="I12" s="9">
        <f t="shared" ref="I12" si="14">I10+I11</f>
        <v>84248.74</v>
      </c>
      <c r="J12" s="17">
        <f t="shared" ref="J12" si="15">H12-F12</f>
        <v>-16359.369999999995</v>
      </c>
      <c r="K12" s="17">
        <f t="shared" ref="K12" si="16">I12-G12</f>
        <v>12241.510000000009</v>
      </c>
      <c r="L12" s="18">
        <f t="shared" ref="L12:L13" si="17">IF(F12=0,"",J12/F12*100)</f>
        <v>-9.6858221042643109</v>
      </c>
      <c r="M12" s="18">
        <f t="shared" ref="M12:M13" si="18">IF(G12=0,"",K12/G12*100)</f>
        <v>17.000390099716391</v>
      </c>
    </row>
    <row r="13" spans="1:24" ht="25.9" customHeight="1">
      <c r="A13" s="80" t="s">
        <v>200</v>
      </c>
      <c r="B13" s="81"/>
      <c r="C13" s="82"/>
      <c r="D13" s="9">
        <f>D12</f>
        <v>183</v>
      </c>
      <c r="E13" s="9">
        <f>E12</f>
        <v>183</v>
      </c>
      <c r="F13" s="9">
        <f>F12/10000</f>
        <v>16.890016999999997</v>
      </c>
      <c r="G13" s="9">
        <f t="shared" ref="G13" si="19">G12/10000</f>
        <v>7.200723</v>
      </c>
      <c r="H13" s="9">
        <f t="shared" ref="H13" si="20">H12/10000</f>
        <v>15.254079999999998</v>
      </c>
      <c r="I13" s="9">
        <f t="shared" ref="I13" si="21">I12/10000</f>
        <v>8.4248740000000009</v>
      </c>
      <c r="J13" s="9">
        <f t="shared" ref="J13" si="22">J12/10000</f>
        <v>-1.6359369999999995</v>
      </c>
      <c r="K13" s="9">
        <f t="shared" ref="K13" si="23">K12/10000</f>
        <v>1.2241510000000009</v>
      </c>
      <c r="L13" s="18">
        <f t="shared" si="17"/>
        <v>-9.6858221042643109</v>
      </c>
      <c r="M13" s="18">
        <f t="shared" si="18"/>
        <v>17.000390099716391</v>
      </c>
    </row>
    <row r="14" spans="1:24" s="2" customFormat="1">
      <c r="A14" s="83" t="s">
        <v>203</v>
      </c>
      <c r="B14" s="83"/>
      <c r="C14" s="83"/>
      <c r="D14" s="10">
        <f>D9+D13</f>
        <v>228</v>
      </c>
      <c r="E14" s="10">
        <f>E9+E13</f>
        <v>229</v>
      </c>
      <c r="F14" s="10">
        <f>F8+F12</f>
        <v>1027238.6199999999</v>
      </c>
      <c r="G14" s="10">
        <f t="shared" ref="G14:I14" si="24">G8+G12</f>
        <v>154757.54999999999</v>
      </c>
      <c r="H14" s="10">
        <f t="shared" si="24"/>
        <v>298790.94999999995</v>
      </c>
      <c r="I14" s="10">
        <f t="shared" si="24"/>
        <v>145253.19</v>
      </c>
      <c r="J14" s="10">
        <f t="shared" ref="J14:K14" si="25">SUM(J6:J10)</f>
        <v>-1375005.02883</v>
      </c>
      <c r="K14" s="10">
        <f t="shared" si="25"/>
        <v>-9927.1845869999815</v>
      </c>
      <c r="L14" s="18">
        <f t="shared" ref="L14:L15" si="26">IF(F14=0,"",J14/F14*100)</f>
        <v>-133.85449126026825</v>
      </c>
      <c r="M14" s="18">
        <f t="shared" si="0"/>
        <v>-6.4146690012861942</v>
      </c>
    </row>
    <row r="15" spans="1:24" s="2" customFormat="1">
      <c r="A15" s="83" t="s">
        <v>204</v>
      </c>
      <c r="B15" s="83"/>
      <c r="C15" s="83"/>
      <c r="D15" s="58"/>
      <c r="E15" s="58"/>
      <c r="F15" s="9">
        <f>F14/10000</f>
        <v>102.72386199999998</v>
      </c>
      <c r="G15" s="9">
        <f t="shared" ref="G15:K15" si="27">G14/10000</f>
        <v>15.475754999999999</v>
      </c>
      <c r="H15" s="9">
        <f t="shared" si="27"/>
        <v>29.879094999999996</v>
      </c>
      <c r="I15" s="9">
        <f t="shared" si="27"/>
        <v>14.525319</v>
      </c>
      <c r="J15" s="9">
        <f t="shared" si="27"/>
        <v>-137.500502883</v>
      </c>
      <c r="K15" s="9">
        <f t="shared" si="27"/>
        <v>-0.9927184586999982</v>
      </c>
      <c r="L15" s="18">
        <f t="shared" si="26"/>
        <v>-133.85449126026825</v>
      </c>
      <c r="M15" s="18">
        <f t="shared" si="0"/>
        <v>-6.4146690012861942</v>
      </c>
    </row>
    <row r="18" spans="3:11">
      <c r="C18" s="6" t="s">
        <v>197</v>
      </c>
      <c r="D18" s="59">
        <f t="shared" ref="D18:F18" si="28">D6+D10</f>
        <v>126</v>
      </c>
      <c r="E18" s="59">
        <f t="shared" si="28"/>
        <v>126</v>
      </c>
      <c r="F18" s="59">
        <f t="shared" si="28"/>
        <v>247939.28</v>
      </c>
      <c r="G18" s="59">
        <f t="shared" ref="G18:K18" si="29">G6+G10</f>
        <v>45780.22</v>
      </c>
      <c r="H18" s="59">
        <f t="shared" si="29"/>
        <v>274630</v>
      </c>
      <c r="I18" s="59">
        <f t="shared" si="29"/>
        <v>121092.24</v>
      </c>
      <c r="J18" s="59">
        <f t="shared" si="29"/>
        <v>26690.720000000001</v>
      </c>
      <c r="K18" s="59">
        <f t="shared" si="29"/>
        <v>75312.02</v>
      </c>
    </row>
    <row r="19" spans="3:11">
      <c r="C19" s="6" t="s">
        <v>198</v>
      </c>
      <c r="D19" s="59">
        <f t="shared" ref="D19:F19" si="30">D7+D11</f>
        <v>102</v>
      </c>
      <c r="E19" s="59">
        <f t="shared" si="30"/>
        <v>103</v>
      </c>
      <c r="F19" s="59">
        <f t="shared" si="30"/>
        <v>779299.34</v>
      </c>
      <c r="G19" s="59">
        <f t="shared" ref="G19:K19" si="31">G7+G11</f>
        <v>108977.33</v>
      </c>
      <c r="H19" s="59">
        <f t="shared" si="31"/>
        <v>24160.949999999997</v>
      </c>
      <c r="I19" s="59">
        <f t="shared" si="31"/>
        <v>24160.949999999997</v>
      </c>
      <c r="J19" s="59">
        <f t="shared" si="31"/>
        <v>-755138.39</v>
      </c>
      <c r="K19" s="59">
        <f t="shared" si="31"/>
        <v>-84816.38</v>
      </c>
    </row>
    <row r="21" spans="3:11">
      <c r="H21" s="11">
        <f>H6/10000</f>
        <v>13.173</v>
      </c>
    </row>
    <row r="22" spans="3:11">
      <c r="H22" s="11">
        <f>H10/10000</f>
        <v>14.29</v>
      </c>
    </row>
    <row r="23" spans="3:11">
      <c r="I23" s="19">
        <f>I15-G15</f>
        <v>-0.95043599999999984</v>
      </c>
    </row>
    <row r="25" spans="3:11">
      <c r="F25" s="11"/>
      <c r="G25" s="11"/>
      <c r="H25" s="11"/>
      <c r="I25" s="11"/>
    </row>
    <row r="27" spans="3:11">
      <c r="F27" s="11"/>
      <c r="G27" s="11"/>
      <c r="H27" s="11"/>
      <c r="I27" s="11"/>
    </row>
  </sheetData>
  <mergeCells count="21">
    <mergeCell ref="A15:C15"/>
    <mergeCell ref="A4:A5"/>
    <mergeCell ref="A6:A7"/>
    <mergeCell ref="A10:A11"/>
    <mergeCell ref="B4:B5"/>
    <mergeCell ref="B6:B7"/>
    <mergeCell ref="B10:B11"/>
    <mergeCell ref="C4:C5"/>
    <mergeCell ref="A8:C8"/>
    <mergeCell ref="A9:C9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39"/>
  <sheetViews>
    <sheetView tabSelected="1" workbookViewId="0">
      <selection activeCell="M19" sqref="M19"/>
    </sheetView>
  </sheetViews>
  <sheetFormatPr defaultColWidth="9" defaultRowHeight="15.75" customHeight="1"/>
  <cols>
    <col min="1" max="1" width="8.5" style="24" customWidth="1"/>
    <col min="2" max="2" width="12.75" style="25" customWidth="1"/>
    <col min="3" max="3" width="12.125" style="26" customWidth="1"/>
    <col min="4" max="4" width="4.5" style="24" customWidth="1"/>
    <col min="5" max="5" width="6.25" style="24" customWidth="1"/>
    <col min="6" max="6" width="7.75" style="22" customWidth="1"/>
    <col min="7" max="9" width="8.625" style="24" customWidth="1"/>
    <col min="10" max="16384" width="9" style="24"/>
  </cols>
  <sheetData>
    <row r="1" spans="1:11" s="20" customFormat="1" ht="30" customHeight="1">
      <c r="A1" s="89" t="s">
        <v>205</v>
      </c>
      <c r="B1" s="90"/>
      <c r="C1" s="90"/>
      <c r="D1" s="90"/>
      <c r="E1" s="90"/>
      <c r="F1" s="90"/>
      <c r="G1" s="90"/>
      <c r="H1" s="90"/>
      <c r="I1" s="90"/>
      <c r="K1" s="42"/>
    </row>
    <row r="2" spans="1:11" ht="14.1" customHeight="1">
      <c r="A2" s="91" t="s">
        <v>206</v>
      </c>
      <c r="B2" s="92"/>
      <c r="C2" s="92"/>
      <c r="D2" s="92"/>
      <c r="E2" s="92"/>
      <c r="F2" s="93"/>
      <c r="G2" s="93"/>
      <c r="H2" s="93"/>
      <c r="I2" s="93"/>
    </row>
    <row r="3" spans="1:11" ht="14.1" customHeight="1">
      <c r="A3" s="27"/>
      <c r="B3" s="29"/>
      <c r="C3" s="29"/>
      <c r="D3" s="27"/>
      <c r="E3" s="27"/>
      <c r="F3" s="28"/>
      <c r="G3" s="28"/>
      <c r="H3" s="28"/>
      <c r="I3" s="28"/>
    </row>
    <row r="4" spans="1:11" ht="15.75" customHeight="1">
      <c r="A4" s="30" t="s">
        <v>207</v>
      </c>
      <c r="I4" s="43" t="s">
        <v>183</v>
      </c>
    </row>
    <row r="5" spans="1:11" s="21" customFormat="1" ht="24" customHeight="1">
      <c r="A5" s="31" t="s">
        <v>208</v>
      </c>
      <c r="B5" s="32" t="s">
        <v>209</v>
      </c>
      <c r="C5" s="32" t="s">
        <v>210</v>
      </c>
      <c r="D5" s="33" t="s">
        <v>211</v>
      </c>
      <c r="E5" s="33" t="s">
        <v>212</v>
      </c>
      <c r="F5" s="34" t="s">
        <v>213</v>
      </c>
      <c r="G5" s="35" t="s">
        <v>214</v>
      </c>
      <c r="H5" s="36" t="s">
        <v>194</v>
      </c>
      <c r="I5" s="36" t="s">
        <v>190</v>
      </c>
    </row>
    <row r="6" spans="1:11" s="22" customFormat="1" ht="13.5">
      <c r="A6" s="37">
        <v>1</v>
      </c>
      <c r="B6" s="32" t="s">
        <v>215</v>
      </c>
      <c r="C6" s="38" t="s">
        <v>216</v>
      </c>
      <c r="D6" s="33" t="s">
        <v>217</v>
      </c>
      <c r="E6" s="33">
        <v>1</v>
      </c>
      <c r="F6" s="39" t="s">
        <v>218</v>
      </c>
      <c r="G6" s="40">
        <v>2803.42</v>
      </c>
      <c r="H6" s="40">
        <v>84.1</v>
      </c>
      <c r="I6" s="44">
        <v>110</v>
      </c>
    </row>
    <row r="7" spans="1:11" s="22" customFormat="1" ht="13.5">
      <c r="A7" s="37">
        <v>2</v>
      </c>
      <c r="B7" s="41" t="s">
        <v>215</v>
      </c>
      <c r="C7" s="38" t="s">
        <v>216</v>
      </c>
      <c r="D7" s="33" t="s">
        <v>217</v>
      </c>
      <c r="E7" s="33">
        <v>1</v>
      </c>
      <c r="F7" s="39" t="s">
        <v>218</v>
      </c>
      <c r="G7" s="40">
        <v>2803.42</v>
      </c>
      <c r="H7" s="40">
        <v>84.1</v>
      </c>
      <c r="I7" s="44">
        <v>110</v>
      </c>
    </row>
    <row r="8" spans="1:11" s="22" customFormat="1" ht="13.5">
      <c r="A8" s="37">
        <v>3</v>
      </c>
      <c r="B8" s="41" t="s">
        <v>215</v>
      </c>
      <c r="C8" s="38" t="s">
        <v>216</v>
      </c>
      <c r="D8" s="33" t="s">
        <v>217</v>
      </c>
      <c r="E8" s="33">
        <v>1</v>
      </c>
      <c r="F8" s="39" t="s">
        <v>218</v>
      </c>
      <c r="G8" s="40">
        <v>2803.42</v>
      </c>
      <c r="H8" s="40">
        <v>84.1</v>
      </c>
      <c r="I8" s="44">
        <v>110</v>
      </c>
    </row>
    <row r="9" spans="1:11" s="22" customFormat="1" ht="13.5">
      <c r="A9" s="37">
        <v>4</v>
      </c>
      <c r="B9" s="41" t="s">
        <v>215</v>
      </c>
      <c r="C9" s="38" t="s">
        <v>216</v>
      </c>
      <c r="D9" s="33" t="s">
        <v>217</v>
      </c>
      <c r="E9" s="33">
        <v>1</v>
      </c>
      <c r="F9" s="39" t="s">
        <v>218</v>
      </c>
      <c r="G9" s="40">
        <v>4230.79</v>
      </c>
      <c r="H9" s="40">
        <v>126.91</v>
      </c>
      <c r="I9" s="44">
        <v>110</v>
      </c>
    </row>
    <row r="10" spans="1:11" s="22" customFormat="1" ht="13.5">
      <c r="A10" s="37">
        <v>5</v>
      </c>
      <c r="B10" s="41" t="s">
        <v>215</v>
      </c>
      <c r="C10" s="38" t="s">
        <v>216</v>
      </c>
      <c r="D10" s="33" t="s">
        <v>217</v>
      </c>
      <c r="E10" s="33">
        <v>1</v>
      </c>
      <c r="F10" s="39" t="s">
        <v>218</v>
      </c>
      <c r="G10" s="40">
        <v>2803.42</v>
      </c>
      <c r="H10" s="40">
        <v>84.1</v>
      </c>
      <c r="I10" s="44">
        <v>110</v>
      </c>
    </row>
    <row r="11" spans="1:11" s="22" customFormat="1" ht="13.5">
      <c r="A11" s="37">
        <v>6</v>
      </c>
      <c r="B11" s="41" t="s">
        <v>219</v>
      </c>
      <c r="C11" s="38" t="s">
        <v>220</v>
      </c>
      <c r="D11" s="33" t="s">
        <v>221</v>
      </c>
      <c r="E11" s="33">
        <v>1</v>
      </c>
      <c r="F11" s="39" t="s">
        <v>222</v>
      </c>
      <c r="G11" s="40">
        <v>380</v>
      </c>
      <c r="H11" s="40">
        <v>23.88</v>
      </c>
      <c r="I11" s="44">
        <v>2</v>
      </c>
    </row>
    <row r="12" spans="1:11" s="22" customFormat="1" ht="13.5">
      <c r="A12" s="37">
        <v>7</v>
      </c>
      <c r="B12" s="41" t="s">
        <v>223</v>
      </c>
      <c r="C12" s="38" t="s">
        <v>224</v>
      </c>
      <c r="D12" s="33" t="s">
        <v>221</v>
      </c>
      <c r="E12" s="33">
        <v>1</v>
      </c>
      <c r="F12" s="39" t="s">
        <v>225</v>
      </c>
      <c r="G12" s="40">
        <v>860</v>
      </c>
      <c r="H12" s="40">
        <v>25.8</v>
      </c>
      <c r="I12" s="44">
        <v>20</v>
      </c>
    </row>
    <row r="13" spans="1:11" s="22" customFormat="1" ht="13.5">
      <c r="A13" s="37">
        <v>8</v>
      </c>
      <c r="B13" s="41" t="s">
        <v>226</v>
      </c>
      <c r="C13" s="38" t="s">
        <v>227</v>
      </c>
      <c r="D13" s="33" t="s">
        <v>221</v>
      </c>
      <c r="E13" s="33">
        <v>1</v>
      </c>
      <c r="F13" s="39" t="s">
        <v>225</v>
      </c>
      <c r="G13" s="40">
        <v>525</v>
      </c>
      <c r="H13" s="40">
        <v>15.75</v>
      </c>
      <c r="I13" s="44">
        <v>2</v>
      </c>
    </row>
    <row r="14" spans="1:11" s="22" customFormat="1" ht="13.5">
      <c r="A14" s="37">
        <v>9</v>
      </c>
      <c r="B14" s="41" t="s">
        <v>228</v>
      </c>
      <c r="C14" s="38" t="s">
        <v>229</v>
      </c>
      <c r="D14" s="33" t="s">
        <v>221</v>
      </c>
      <c r="E14" s="33">
        <v>1</v>
      </c>
      <c r="F14" s="39" t="s">
        <v>230</v>
      </c>
      <c r="G14" s="40">
        <v>828.21</v>
      </c>
      <c r="H14" s="40">
        <v>64.98</v>
      </c>
      <c r="I14" s="44">
        <v>20</v>
      </c>
    </row>
    <row r="15" spans="1:11" s="22" customFormat="1" ht="13.5">
      <c r="A15" s="37">
        <v>10</v>
      </c>
      <c r="B15" s="41" t="s">
        <v>215</v>
      </c>
      <c r="C15" s="38" t="s">
        <v>216</v>
      </c>
      <c r="D15" s="33" t="s">
        <v>217</v>
      </c>
      <c r="E15" s="33">
        <v>1</v>
      </c>
      <c r="F15" s="39" t="s">
        <v>231</v>
      </c>
      <c r="G15" s="40">
        <v>3543.69</v>
      </c>
      <c r="H15" s="40">
        <v>851.06</v>
      </c>
      <c r="I15" s="44">
        <v>110</v>
      </c>
    </row>
    <row r="16" spans="1:11" s="22" customFormat="1" ht="13.5">
      <c r="A16" s="37">
        <v>11</v>
      </c>
      <c r="B16" s="41" t="s">
        <v>232</v>
      </c>
      <c r="C16" s="38" t="s">
        <v>233</v>
      </c>
      <c r="D16" s="33" t="s">
        <v>234</v>
      </c>
      <c r="E16" s="33">
        <v>1</v>
      </c>
      <c r="F16" s="39" t="s">
        <v>235</v>
      </c>
      <c r="G16" s="40">
        <v>155.16999999999999</v>
      </c>
      <c r="H16" s="40">
        <v>32.18</v>
      </c>
      <c r="I16" s="44">
        <v>5</v>
      </c>
    </row>
    <row r="17" spans="1:9" s="22" customFormat="1" ht="13.5">
      <c r="A17" s="37">
        <v>12</v>
      </c>
      <c r="B17" s="41" t="s">
        <v>226</v>
      </c>
      <c r="C17" s="38" t="s">
        <v>236</v>
      </c>
      <c r="D17" s="33" t="s">
        <v>221</v>
      </c>
      <c r="E17" s="33">
        <v>1</v>
      </c>
      <c r="F17" s="39" t="s">
        <v>235</v>
      </c>
      <c r="G17" s="40">
        <v>1181.03</v>
      </c>
      <c r="H17" s="40">
        <v>245.62</v>
      </c>
      <c r="I17" s="44">
        <v>2</v>
      </c>
    </row>
    <row r="18" spans="1:9" s="22" customFormat="1" ht="13.5">
      <c r="A18" s="37">
        <v>13</v>
      </c>
      <c r="B18" s="41" t="s">
        <v>237</v>
      </c>
      <c r="C18" s="38" t="s">
        <v>216</v>
      </c>
      <c r="D18" s="33" t="s">
        <v>217</v>
      </c>
      <c r="E18" s="33">
        <v>1</v>
      </c>
      <c r="F18" s="39" t="s">
        <v>238</v>
      </c>
      <c r="G18" s="40">
        <v>3495.15</v>
      </c>
      <c r="H18" s="40">
        <v>1404.28</v>
      </c>
      <c r="I18" s="44">
        <v>110</v>
      </c>
    </row>
    <row r="19" spans="1:9" s="22" customFormat="1" ht="13.5">
      <c r="A19" s="37">
        <v>14</v>
      </c>
      <c r="B19" s="41" t="s">
        <v>239</v>
      </c>
      <c r="C19" s="38" t="s">
        <v>216</v>
      </c>
      <c r="D19" s="33" t="s">
        <v>217</v>
      </c>
      <c r="E19" s="33">
        <v>1</v>
      </c>
      <c r="F19" s="39" t="s">
        <v>238</v>
      </c>
      <c r="G19" s="40">
        <v>3495.15</v>
      </c>
      <c r="H19" s="40">
        <v>1404.28</v>
      </c>
      <c r="I19" s="44">
        <v>110</v>
      </c>
    </row>
    <row r="20" spans="1:9" s="22" customFormat="1" ht="13.5">
      <c r="A20" s="37">
        <v>15</v>
      </c>
      <c r="B20" s="41" t="s">
        <v>239</v>
      </c>
      <c r="C20" s="38" t="s">
        <v>216</v>
      </c>
      <c r="D20" s="33" t="s">
        <v>217</v>
      </c>
      <c r="E20" s="33">
        <v>1</v>
      </c>
      <c r="F20" s="39" t="s">
        <v>238</v>
      </c>
      <c r="G20" s="40">
        <v>3495.12</v>
      </c>
      <c r="H20" s="40">
        <v>1404.25</v>
      </c>
      <c r="I20" s="44">
        <v>110</v>
      </c>
    </row>
    <row r="21" spans="1:9" s="22" customFormat="1" ht="13.5">
      <c r="A21" s="37">
        <v>16</v>
      </c>
      <c r="B21" s="41" t="s">
        <v>240</v>
      </c>
      <c r="C21" s="38" t="s">
        <v>241</v>
      </c>
      <c r="D21" s="33" t="s">
        <v>242</v>
      </c>
      <c r="E21" s="33">
        <v>1</v>
      </c>
      <c r="F21" s="39" t="s">
        <v>243</v>
      </c>
      <c r="G21" s="40">
        <v>609.78</v>
      </c>
      <c r="H21" s="40">
        <v>33.33</v>
      </c>
      <c r="I21" s="44">
        <v>149.5</v>
      </c>
    </row>
    <row r="22" spans="1:9" s="22" customFormat="1" ht="13.5">
      <c r="A22" s="37">
        <v>17</v>
      </c>
      <c r="B22" s="41" t="s">
        <v>240</v>
      </c>
      <c r="C22" s="38" t="s">
        <v>241</v>
      </c>
      <c r="D22" s="33" t="s">
        <v>242</v>
      </c>
      <c r="E22" s="33">
        <v>1</v>
      </c>
      <c r="F22" s="39" t="s">
        <v>243</v>
      </c>
      <c r="G22" s="40">
        <v>609.78</v>
      </c>
      <c r="H22" s="40">
        <v>33.33</v>
      </c>
      <c r="I22" s="44">
        <v>149.5</v>
      </c>
    </row>
    <row r="23" spans="1:9" s="22" customFormat="1" ht="13.5">
      <c r="A23" s="37">
        <v>18</v>
      </c>
      <c r="B23" s="41" t="s">
        <v>240</v>
      </c>
      <c r="C23" s="38" t="s">
        <v>241</v>
      </c>
      <c r="D23" s="33" t="s">
        <v>242</v>
      </c>
      <c r="E23" s="33">
        <v>1</v>
      </c>
      <c r="F23" s="39" t="s">
        <v>243</v>
      </c>
      <c r="G23" s="40">
        <v>609.78</v>
      </c>
      <c r="H23" s="40">
        <v>33.33</v>
      </c>
      <c r="I23" s="44">
        <v>149.5</v>
      </c>
    </row>
    <row r="24" spans="1:9" s="22" customFormat="1" ht="13.5">
      <c r="A24" s="37">
        <v>19</v>
      </c>
      <c r="B24" s="41" t="s">
        <v>240</v>
      </c>
      <c r="C24" s="38" t="s">
        <v>241</v>
      </c>
      <c r="D24" s="33" t="s">
        <v>242</v>
      </c>
      <c r="E24" s="33">
        <v>1</v>
      </c>
      <c r="F24" s="39" t="s">
        <v>243</v>
      </c>
      <c r="G24" s="40">
        <v>442.89</v>
      </c>
      <c r="H24" s="40">
        <v>33.33</v>
      </c>
      <c r="I24" s="44">
        <v>149.5</v>
      </c>
    </row>
    <row r="25" spans="1:9" s="22" customFormat="1" ht="13.5">
      <c r="A25" s="37">
        <v>20</v>
      </c>
      <c r="B25" s="41" t="s">
        <v>244</v>
      </c>
      <c r="C25" s="38" t="s">
        <v>245</v>
      </c>
      <c r="D25" s="33" t="s">
        <v>221</v>
      </c>
      <c r="E25" s="33">
        <v>1</v>
      </c>
      <c r="F25" s="39" t="s">
        <v>246</v>
      </c>
      <c r="G25" s="40">
        <v>855.93</v>
      </c>
      <c r="H25" s="40">
        <v>375.76</v>
      </c>
      <c r="I25" s="44">
        <v>1.2</v>
      </c>
    </row>
    <row r="26" spans="1:9" s="22" customFormat="1" ht="13.5">
      <c r="A26" s="37">
        <v>21</v>
      </c>
      <c r="B26" s="41" t="s">
        <v>240</v>
      </c>
      <c r="C26" s="38" t="s">
        <v>241</v>
      </c>
      <c r="D26" s="33" t="s">
        <v>242</v>
      </c>
      <c r="E26" s="33">
        <v>1</v>
      </c>
      <c r="F26" s="39" t="s">
        <v>243</v>
      </c>
      <c r="G26" s="40">
        <v>609.78</v>
      </c>
      <c r="H26" s="40">
        <v>33.33</v>
      </c>
      <c r="I26" s="44">
        <v>149.5</v>
      </c>
    </row>
    <row r="27" spans="1:9" s="22" customFormat="1" ht="13.5">
      <c r="A27" s="37">
        <v>22</v>
      </c>
      <c r="B27" s="41" t="s">
        <v>244</v>
      </c>
      <c r="C27" s="38" t="s">
        <v>245</v>
      </c>
      <c r="D27" s="33" t="s">
        <v>221</v>
      </c>
      <c r="E27" s="33">
        <v>1</v>
      </c>
      <c r="F27" s="39" t="s">
        <v>246</v>
      </c>
      <c r="G27" s="40">
        <v>855.93</v>
      </c>
      <c r="H27" s="40">
        <v>375.76</v>
      </c>
      <c r="I27" s="44">
        <v>1.2</v>
      </c>
    </row>
    <row r="28" spans="1:9" s="22" customFormat="1" ht="13.5">
      <c r="A28" s="37">
        <v>23</v>
      </c>
      <c r="B28" s="41" t="s">
        <v>244</v>
      </c>
      <c r="C28" s="38" t="s">
        <v>245</v>
      </c>
      <c r="D28" s="33" t="s">
        <v>221</v>
      </c>
      <c r="E28" s="33">
        <v>1</v>
      </c>
      <c r="F28" s="39" t="s">
        <v>246</v>
      </c>
      <c r="G28" s="40">
        <v>855.93</v>
      </c>
      <c r="H28" s="40">
        <v>375.76</v>
      </c>
      <c r="I28" s="44">
        <v>1.2</v>
      </c>
    </row>
    <row r="29" spans="1:9" s="22" customFormat="1" ht="13.5">
      <c r="A29" s="37">
        <v>24</v>
      </c>
      <c r="B29" s="41" t="s">
        <v>244</v>
      </c>
      <c r="C29" s="38" t="s">
        <v>245</v>
      </c>
      <c r="D29" s="33" t="s">
        <v>221</v>
      </c>
      <c r="E29" s="33">
        <v>1</v>
      </c>
      <c r="F29" s="39" t="s">
        <v>246</v>
      </c>
      <c r="G29" s="40">
        <v>855.93</v>
      </c>
      <c r="H29" s="40">
        <v>375.76</v>
      </c>
      <c r="I29" s="44">
        <v>1.2</v>
      </c>
    </row>
    <row r="30" spans="1:9" s="22" customFormat="1" ht="13.5">
      <c r="A30" s="37">
        <v>25</v>
      </c>
      <c r="B30" s="41" t="s">
        <v>244</v>
      </c>
      <c r="C30" s="38" t="s">
        <v>245</v>
      </c>
      <c r="D30" s="33" t="s">
        <v>221</v>
      </c>
      <c r="E30" s="33">
        <v>1</v>
      </c>
      <c r="F30" s="39" t="s">
        <v>246</v>
      </c>
      <c r="G30" s="40">
        <v>855.93</v>
      </c>
      <c r="H30" s="40">
        <v>375.76</v>
      </c>
      <c r="I30" s="44">
        <v>1.2</v>
      </c>
    </row>
    <row r="31" spans="1:9" s="22" customFormat="1" ht="13.5">
      <c r="A31" s="37">
        <v>26</v>
      </c>
      <c r="B31" s="41" t="s">
        <v>244</v>
      </c>
      <c r="C31" s="38" t="s">
        <v>245</v>
      </c>
      <c r="D31" s="33" t="s">
        <v>221</v>
      </c>
      <c r="E31" s="33">
        <v>1</v>
      </c>
      <c r="F31" s="39" t="s">
        <v>246</v>
      </c>
      <c r="G31" s="40">
        <v>855.93</v>
      </c>
      <c r="H31" s="40">
        <v>375.76</v>
      </c>
      <c r="I31" s="44">
        <v>1.2</v>
      </c>
    </row>
    <row r="32" spans="1:9" s="22" customFormat="1" ht="13.5">
      <c r="A32" s="37">
        <v>27</v>
      </c>
      <c r="B32" s="41" t="s">
        <v>244</v>
      </c>
      <c r="C32" s="38" t="s">
        <v>245</v>
      </c>
      <c r="D32" s="33" t="s">
        <v>221</v>
      </c>
      <c r="E32" s="33">
        <v>1</v>
      </c>
      <c r="F32" s="39" t="s">
        <v>246</v>
      </c>
      <c r="G32" s="40">
        <v>855.93</v>
      </c>
      <c r="H32" s="40">
        <v>375.76</v>
      </c>
      <c r="I32" s="44">
        <v>1.2</v>
      </c>
    </row>
    <row r="33" spans="1:9" s="22" customFormat="1" ht="13.5">
      <c r="A33" s="37">
        <v>28</v>
      </c>
      <c r="B33" s="41" t="s">
        <v>244</v>
      </c>
      <c r="C33" s="38" t="s">
        <v>245</v>
      </c>
      <c r="D33" s="33" t="s">
        <v>221</v>
      </c>
      <c r="E33" s="33">
        <v>1</v>
      </c>
      <c r="F33" s="39" t="s">
        <v>246</v>
      </c>
      <c r="G33" s="40">
        <v>855.93</v>
      </c>
      <c r="H33" s="40">
        <v>375.76</v>
      </c>
      <c r="I33" s="44">
        <v>1.2</v>
      </c>
    </row>
    <row r="34" spans="1:9" s="22" customFormat="1" ht="13.5">
      <c r="A34" s="37">
        <v>29</v>
      </c>
      <c r="B34" s="41" t="s">
        <v>244</v>
      </c>
      <c r="C34" s="38" t="s">
        <v>245</v>
      </c>
      <c r="D34" s="33" t="s">
        <v>221</v>
      </c>
      <c r="E34" s="33">
        <v>1</v>
      </c>
      <c r="F34" s="39" t="s">
        <v>246</v>
      </c>
      <c r="G34" s="40">
        <v>855.93</v>
      </c>
      <c r="H34" s="40">
        <v>375.76</v>
      </c>
      <c r="I34" s="44">
        <v>1.2</v>
      </c>
    </row>
    <row r="35" spans="1:9" s="22" customFormat="1" ht="13.5">
      <c r="A35" s="37">
        <v>30</v>
      </c>
      <c r="B35" s="41" t="s">
        <v>244</v>
      </c>
      <c r="C35" s="38" t="s">
        <v>245</v>
      </c>
      <c r="D35" s="33" t="s">
        <v>221</v>
      </c>
      <c r="E35" s="33">
        <v>1</v>
      </c>
      <c r="F35" s="39" t="s">
        <v>247</v>
      </c>
      <c r="G35" s="40">
        <v>855.93</v>
      </c>
      <c r="H35" s="40">
        <v>50.77</v>
      </c>
      <c r="I35" s="44">
        <v>1.2</v>
      </c>
    </row>
    <row r="36" spans="1:9" s="22" customFormat="1" ht="13.5">
      <c r="A36" s="37">
        <v>31</v>
      </c>
      <c r="B36" s="41" t="s">
        <v>244</v>
      </c>
      <c r="C36" s="38" t="s">
        <v>245</v>
      </c>
      <c r="D36" s="33" t="s">
        <v>221</v>
      </c>
      <c r="E36" s="33">
        <v>1</v>
      </c>
      <c r="F36" s="39" t="s">
        <v>247</v>
      </c>
      <c r="G36" s="40">
        <v>855.93</v>
      </c>
      <c r="H36" s="40">
        <v>50.77</v>
      </c>
      <c r="I36" s="44">
        <v>1.2</v>
      </c>
    </row>
    <row r="37" spans="1:9" s="22" customFormat="1" ht="13.5">
      <c r="A37" s="37">
        <v>32</v>
      </c>
      <c r="B37" s="41" t="s">
        <v>244</v>
      </c>
      <c r="C37" s="38" t="s">
        <v>245</v>
      </c>
      <c r="D37" s="33" t="s">
        <v>221</v>
      </c>
      <c r="E37" s="33">
        <v>1</v>
      </c>
      <c r="F37" s="39" t="s">
        <v>247</v>
      </c>
      <c r="G37" s="40">
        <v>855.93</v>
      </c>
      <c r="H37" s="40">
        <v>50.77</v>
      </c>
      <c r="I37" s="44">
        <v>1.2</v>
      </c>
    </row>
    <row r="38" spans="1:9" s="22" customFormat="1" ht="13.5">
      <c r="A38" s="37">
        <v>33</v>
      </c>
      <c r="B38" s="41" t="s">
        <v>244</v>
      </c>
      <c r="C38" s="38" t="s">
        <v>245</v>
      </c>
      <c r="D38" s="33" t="s">
        <v>221</v>
      </c>
      <c r="E38" s="33">
        <v>1</v>
      </c>
      <c r="F38" s="39" t="s">
        <v>247</v>
      </c>
      <c r="G38" s="40">
        <v>855.93</v>
      </c>
      <c r="H38" s="40">
        <v>50.77</v>
      </c>
      <c r="I38" s="44">
        <v>1.2</v>
      </c>
    </row>
    <row r="39" spans="1:9" s="22" customFormat="1" ht="13.5">
      <c r="A39" s="37">
        <v>34</v>
      </c>
      <c r="B39" s="41" t="s">
        <v>244</v>
      </c>
      <c r="C39" s="38" t="s">
        <v>245</v>
      </c>
      <c r="D39" s="33" t="s">
        <v>221</v>
      </c>
      <c r="E39" s="33">
        <v>1</v>
      </c>
      <c r="F39" s="39" t="s">
        <v>247</v>
      </c>
      <c r="G39" s="40">
        <v>855.93</v>
      </c>
      <c r="H39" s="40">
        <v>50.77</v>
      </c>
      <c r="I39" s="44">
        <v>1.2</v>
      </c>
    </row>
    <row r="40" spans="1:9" s="22" customFormat="1" ht="13.5">
      <c r="A40" s="37">
        <v>35</v>
      </c>
      <c r="B40" s="41" t="s">
        <v>244</v>
      </c>
      <c r="C40" s="38" t="s">
        <v>245</v>
      </c>
      <c r="D40" s="33" t="s">
        <v>221</v>
      </c>
      <c r="E40" s="33">
        <v>1</v>
      </c>
      <c r="F40" s="39" t="s">
        <v>248</v>
      </c>
      <c r="G40" s="40">
        <v>855.93</v>
      </c>
      <c r="H40" s="40">
        <v>101.19</v>
      </c>
      <c r="I40" s="44">
        <v>1.2</v>
      </c>
    </row>
    <row r="41" spans="1:9" s="22" customFormat="1" ht="13.5">
      <c r="A41" s="37">
        <v>36</v>
      </c>
      <c r="B41" s="41" t="s">
        <v>244</v>
      </c>
      <c r="C41" s="38" t="s">
        <v>245</v>
      </c>
      <c r="D41" s="33" t="s">
        <v>221</v>
      </c>
      <c r="E41" s="33">
        <v>1</v>
      </c>
      <c r="F41" s="39" t="s">
        <v>248</v>
      </c>
      <c r="G41" s="40">
        <v>855.93</v>
      </c>
      <c r="H41" s="40">
        <v>101.19</v>
      </c>
      <c r="I41" s="44">
        <v>1.2</v>
      </c>
    </row>
    <row r="42" spans="1:9" s="22" customFormat="1" ht="13.5">
      <c r="A42" s="37">
        <v>37</v>
      </c>
      <c r="B42" s="41" t="s">
        <v>244</v>
      </c>
      <c r="C42" s="38" t="s">
        <v>245</v>
      </c>
      <c r="D42" s="33" t="s">
        <v>221</v>
      </c>
      <c r="E42" s="33">
        <v>1</v>
      </c>
      <c r="F42" s="39" t="s">
        <v>248</v>
      </c>
      <c r="G42" s="40">
        <v>855.93</v>
      </c>
      <c r="H42" s="40">
        <v>101.2</v>
      </c>
      <c r="I42" s="44">
        <v>1.2</v>
      </c>
    </row>
    <row r="43" spans="1:9" s="22" customFormat="1" ht="13.5">
      <c r="A43" s="37">
        <v>38</v>
      </c>
      <c r="B43" s="41" t="s">
        <v>244</v>
      </c>
      <c r="C43" s="38" t="s">
        <v>245</v>
      </c>
      <c r="D43" s="33" t="s">
        <v>221</v>
      </c>
      <c r="E43" s="33">
        <v>1</v>
      </c>
      <c r="F43" s="39" t="s">
        <v>248</v>
      </c>
      <c r="G43" s="40">
        <v>855.93</v>
      </c>
      <c r="H43" s="40">
        <v>101.2</v>
      </c>
      <c r="I43" s="44">
        <v>1.2</v>
      </c>
    </row>
    <row r="44" spans="1:9" s="22" customFormat="1" ht="13.5">
      <c r="A44" s="37">
        <v>39</v>
      </c>
      <c r="B44" s="41" t="s">
        <v>244</v>
      </c>
      <c r="C44" s="38" t="s">
        <v>245</v>
      </c>
      <c r="D44" s="33" t="s">
        <v>221</v>
      </c>
      <c r="E44" s="33">
        <v>1</v>
      </c>
      <c r="F44" s="39" t="s">
        <v>248</v>
      </c>
      <c r="G44" s="40">
        <v>855.93</v>
      </c>
      <c r="H44" s="40">
        <v>101.2</v>
      </c>
      <c r="I44" s="44">
        <v>1.2</v>
      </c>
    </row>
    <row r="45" spans="1:9" s="22" customFormat="1" ht="13.5">
      <c r="A45" s="37">
        <v>40</v>
      </c>
      <c r="B45" s="41" t="s">
        <v>244</v>
      </c>
      <c r="C45" s="38" t="s">
        <v>245</v>
      </c>
      <c r="D45" s="33" t="s">
        <v>221</v>
      </c>
      <c r="E45" s="33">
        <v>1</v>
      </c>
      <c r="F45" s="39" t="s">
        <v>248</v>
      </c>
      <c r="G45" s="40">
        <v>855.93</v>
      </c>
      <c r="H45" s="40">
        <v>101.2</v>
      </c>
      <c r="I45" s="44">
        <v>1.2</v>
      </c>
    </row>
    <row r="46" spans="1:9" s="22" customFormat="1" ht="13.5">
      <c r="A46" s="37">
        <v>41</v>
      </c>
      <c r="B46" s="41" t="s">
        <v>244</v>
      </c>
      <c r="C46" s="38" t="s">
        <v>245</v>
      </c>
      <c r="D46" s="33" t="s">
        <v>221</v>
      </c>
      <c r="E46" s="33">
        <v>1</v>
      </c>
      <c r="F46" s="39" t="s">
        <v>248</v>
      </c>
      <c r="G46" s="40">
        <v>855.93</v>
      </c>
      <c r="H46" s="40">
        <v>101.2</v>
      </c>
      <c r="I46" s="44">
        <v>1.2</v>
      </c>
    </row>
    <row r="47" spans="1:9" s="22" customFormat="1" ht="13.5">
      <c r="A47" s="37">
        <v>42</v>
      </c>
      <c r="B47" s="41" t="s">
        <v>244</v>
      </c>
      <c r="C47" s="38" t="s">
        <v>245</v>
      </c>
      <c r="D47" s="33" t="s">
        <v>221</v>
      </c>
      <c r="E47" s="33">
        <v>1</v>
      </c>
      <c r="F47" s="39" t="s">
        <v>248</v>
      </c>
      <c r="G47" s="40">
        <v>855.93</v>
      </c>
      <c r="H47" s="40">
        <v>101.2</v>
      </c>
      <c r="I47" s="44">
        <v>1.2</v>
      </c>
    </row>
    <row r="48" spans="1:9" s="22" customFormat="1" ht="13.5">
      <c r="A48" s="37">
        <v>43</v>
      </c>
      <c r="B48" s="41" t="s">
        <v>244</v>
      </c>
      <c r="C48" s="38" t="s">
        <v>245</v>
      </c>
      <c r="D48" s="33" t="s">
        <v>221</v>
      </c>
      <c r="E48" s="33">
        <v>1</v>
      </c>
      <c r="F48" s="39" t="s">
        <v>248</v>
      </c>
      <c r="G48" s="40">
        <v>855.93</v>
      </c>
      <c r="H48" s="40">
        <v>101.2</v>
      </c>
      <c r="I48" s="44">
        <v>1.2</v>
      </c>
    </row>
    <row r="49" spans="1:9" s="22" customFormat="1" ht="13.5">
      <c r="A49" s="37">
        <v>44</v>
      </c>
      <c r="B49" s="41" t="s">
        <v>244</v>
      </c>
      <c r="C49" s="38" t="s">
        <v>245</v>
      </c>
      <c r="D49" s="33" t="s">
        <v>221</v>
      </c>
      <c r="E49" s="33">
        <v>1</v>
      </c>
      <c r="F49" s="39" t="s">
        <v>248</v>
      </c>
      <c r="G49" s="40">
        <v>855.93</v>
      </c>
      <c r="H49" s="40">
        <v>101.2</v>
      </c>
      <c r="I49" s="44">
        <v>1.2</v>
      </c>
    </row>
    <row r="50" spans="1:9" s="22" customFormat="1" ht="13.5">
      <c r="A50" s="37">
        <v>45</v>
      </c>
      <c r="B50" s="41" t="s">
        <v>244</v>
      </c>
      <c r="C50" s="38" t="s">
        <v>245</v>
      </c>
      <c r="D50" s="33" t="s">
        <v>221</v>
      </c>
      <c r="E50" s="33">
        <v>1</v>
      </c>
      <c r="F50" s="39" t="s">
        <v>248</v>
      </c>
      <c r="G50" s="40">
        <v>855.93</v>
      </c>
      <c r="H50" s="40">
        <v>101.2</v>
      </c>
      <c r="I50" s="44">
        <v>1.2</v>
      </c>
    </row>
    <row r="51" spans="1:9" s="22" customFormat="1" ht="13.5">
      <c r="A51" s="37">
        <v>46</v>
      </c>
      <c r="B51" s="41" t="s">
        <v>244</v>
      </c>
      <c r="C51" s="38" t="s">
        <v>245</v>
      </c>
      <c r="D51" s="33" t="s">
        <v>221</v>
      </c>
      <c r="E51" s="33">
        <v>1</v>
      </c>
      <c r="F51" s="39" t="s">
        <v>248</v>
      </c>
      <c r="G51" s="40">
        <v>855.93</v>
      </c>
      <c r="H51" s="40">
        <v>101.2</v>
      </c>
      <c r="I51" s="44">
        <v>1.2</v>
      </c>
    </row>
    <row r="52" spans="1:9" s="22" customFormat="1" ht="13.5">
      <c r="A52" s="37">
        <v>47</v>
      </c>
      <c r="B52" s="41" t="s">
        <v>244</v>
      </c>
      <c r="C52" s="38" t="s">
        <v>245</v>
      </c>
      <c r="D52" s="33" t="s">
        <v>221</v>
      </c>
      <c r="E52" s="33">
        <v>1</v>
      </c>
      <c r="F52" s="39" t="s">
        <v>248</v>
      </c>
      <c r="G52" s="40">
        <v>855.93</v>
      </c>
      <c r="H52" s="40">
        <v>101.19</v>
      </c>
      <c r="I52" s="44">
        <v>1.2</v>
      </c>
    </row>
    <row r="53" spans="1:9" s="22" customFormat="1" ht="13.5">
      <c r="A53" s="37">
        <v>48</v>
      </c>
      <c r="B53" s="41" t="s">
        <v>244</v>
      </c>
      <c r="C53" s="38" t="s">
        <v>245</v>
      </c>
      <c r="D53" s="33" t="s">
        <v>221</v>
      </c>
      <c r="E53" s="33">
        <v>1</v>
      </c>
      <c r="F53" s="39" t="s">
        <v>248</v>
      </c>
      <c r="G53" s="40">
        <v>855.93</v>
      </c>
      <c r="H53" s="40">
        <v>101.19</v>
      </c>
      <c r="I53" s="44">
        <v>1.2</v>
      </c>
    </row>
    <row r="54" spans="1:9" s="22" customFormat="1" ht="13.5">
      <c r="A54" s="37">
        <v>49</v>
      </c>
      <c r="B54" s="41" t="s">
        <v>249</v>
      </c>
      <c r="C54" s="38" t="s">
        <v>216</v>
      </c>
      <c r="D54" s="33" t="s">
        <v>217</v>
      </c>
      <c r="E54" s="33">
        <v>1</v>
      </c>
      <c r="F54" s="39" t="s">
        <v>250</v>
      </c>
      <c r="G54" s="40">
        <v>299.12</v>
      </c>
      <c r="H54" s="40">
        <v>8.9700000000000006</v>
      </c>
      <c r="I54" s="44">
        <v>5</v>
      </c>
    </row>
    <row r="55" spans="1:9" s="22" customFormat="1" ht="13.5">
      <c r="A55" s="37">
        <v>50</v>
      </c>
      <c r="B55" s="41" t="s">
        <v>244</v>
      </c>
      <c r="C55" s="38" t="s">
        <v>245</v>
      </c>
      <c r="D55" s="33" t="s">
        <v>221</v>
      </c>
      <c r="E55" s="33">
        <v>1</v>
      </c>
      <c r="F55" s="39" t="s">
        <v>251</v>
      </c>
      <c r="G55" s="40">
        <v>855.93</v>
      </c>
      <c r="H55" s="40">
        <v>304.61</v>
      </c>
      <c r="I55" s="44">
        <v>1.2</v>
      </c>
    </row>
    <row r="56" spans="1:9" s="22" customFormat="1" ht="13.5">
      <c r="A56" s="37">
        <v>51</v>
      </c>
      <c r="B56" s="41" t="s">
        <v>244</v>
      </c>
      <c r="C56" s="38" t="s">
        <v>245</v>
      </c>
      <c r="D56" s="33" t="s">
        <v>221</v>
      </c>
      <c r="E56" s="33">
        <v>1</v>
      </c>
      <c r="F56" s="39" t="s">
        <v>251</v>
      </c>
      <c r="G56" s="40">
        <v>855.93</v>
      </c>
      <c r="H56" s="40">
        <v>304.69</v>
      </c>
      <c r="I56" s="44">
        <v>1.2</v>
      </c>
    </row>
    <row r="57" spans="1:9" s="22" customFormat="1" ht="13.5">
      <c r="A57" s="37">
        <v>52</v>
      </c>
      <c r="B57" s="41" t="s">
        <v>244</v>
      </c>
      <c r="C57" s="38" t="s">
        <v>245</v>
      </c>
      <c r="D57" s="33" t="s">
        <v>221</v>
      </c>
      <c r="E57" s="33">
        <v>1</v>
      </c>
      <c r="F57" s="39" t="s">
        <v>246</v>
      </c>
      <c r="G57" s="40">
        <v>855.93</v>
      </c>
      <c r="H57" s="40">
        <v>375.76</v>
      </c>
      <c r="I57" s="44">
        <v>1.2</v>
      </c>
    </row>
    <row r="58" spans="1:9" s="22" customFormat="1" ht="13.5">
      <c r="A58" s="37">
        <v>53</v>
      </c>
      <c r="B58" s="41" t="s">
        <v>244</v>
      </c>
      <c r="C58" s="38" t="s">
        <v>245</v>
      </c>
      <c r="D58" s="33" t="s">
        <v>221</v>
      </c>
      <c r="E58" s="33">
        <v>1</v>
      </c>
      <c r="F58" s="39" t="s">
        <v>246</v>
      </c>
      <c r="G58" s="40">
        <v>855.93</v>
      </c>
      <c r="H58" s="40">
        <v>375.76</v>
      </c>
      <c r="I58" s="44">
        <v>1.2</v>
      </c>
    </row>
    <row r="59" spans="1:9" s="22" customFormat="1" ht="13.5">
      <c r="A59" s="37">
        <v>54</v>
      </c>
      <c r="B59" s="41" t="s">
        <v>244</v>
      </c>
      <c r="C59" s="38" t="s">
        <v>245</v>
      </c>
      <c r="D59" s="33" t="s">
        <v>221</v>
      </c>
      <c r="E59" s="33">
        <v>1</v>
      </c>
      <c r="F59" s="39" t="s">
        <v>246</v>
      </c>
      <c r="G59" s="40">
        <v>855.93</v>
      </c>
      <c r="H59" s="40">
        <v>375.76</v>
      </c>
      <c r="I59" s="44">
        <v>1.2</v>
      </c>
    </row>
    <row r="60" spans="1:9" s="22" customFormat="1" ht="14.1" customHeight="1">
      <c r="A60" s="37">
        <v>55</v>
      </c>
      <c r="B60" s="41" t="s">
        <v>244</v>
      </c>
      <c r="C60" s="38" t="s">
        <v>245</v>
      </c>
      <c r="D60" s="33" t="s">
        <v>221</v>
      </c>
      <c r="E60" s="33">
        <v>1</v>
      </c>
      <c r="F60" s="39" t="s">
        <v>246</v>
      </c>
      <c r="G60" s="40">
        <v>855.93</v>
      </c>
      <c r="H60" s="40">
        <v>375.76</v>
      </c>
      <c r="I60" s="44">
        <v>1.2</v>
      </c>
    </row>
    <row r="61" spans="1:9" s="22" customFormat="1" ht="14.1" customHeight="1">
      <c r="A61" s="37">
        <v>56</v>
      </c>
      <c r="B61" s="41" t="s">
        <v>244</v>
      </c>
      <c r="C61" s="38" t="s">
        <v>245</v>
      </c>
      <c r="D61" s="33" t="s">
        <v>221</v>
      </c>
      <c r="E61" s="33">
        <v>1</v>
      </c>
      <c r="F61" s="39" t="s">
        <v>246</v>
      </c>
      <c r="G61" s="40">
        <v>855.93</v>
      </c>
      <c r="H61" s="40">
        <v>375.76</v>
      </c>
      <c r="I61" s="44">
        <v>1.2</v>
      </c>
    </row>
    <row r="62" spans="1:9" s="22" customFormat="1" ht="14.1" customHeight="1">
      <c r="A62" s="37">
        <v>57</v>
      </c>
      <c r="B62" s="32" t="s">
        <v>244</v>
      </c>
      <c r="C62" s="38" t="s">
        <v>245</v>
      </c>
      <c r="D62" s="33" t="s">
        <v>221</v>
      </c>
      <c r="E62" s="33">
        <v>1</v>
      </c>
      <c r="F62" s="39" t="s">
        <v>246</v>
      </c>
      <c r="G62" s="40">
        <v>855.93</v>
      </c>
      <c r="H62" s="40">
        <v>375.76</v>
      </c>
      <c r="I62" s="44">
        <v>1.2</v>
      </c>
    </row>
    <row r="63" spans="1:9" s="22" customFormat="1" ht="14.1" customHeight="1">
      <c r="A63" s="37">
        <v>58</v>
      </c>
      <c r="B63" s="32" t="s">
        <v>244</v>
      </c>
      <c r="C63" s="38" t="s">
        <v>245</v>
      </c>
      <c r="D63" s="33" t="s">
        <v>221</v>
      </c>
      <c r="E63" s="33">
        <v>1</v>
      </c>
      <c r="F63" s="39" t="s">
        <v>246</v>
      </c>
      <c r="G63" s="40">
        <v>855.93</v>
      </c>
      <c r="H63" s="40">
        <v>375.76</v>
      </c>
      <c r="I63" s="44">
        <v>1.2</v>
      </c>
    </row>
    <row r="64" spans="1:9" s="22" customFormat="1" ht="14.1" customHeight="1">
      <c r="A64" s="37">
        <v>59</v>
      </c>
      <c r="B64" s="32" t="s">
        <v>244</v>
      </c>
      <c r="C64" s="38" t="s">
        <v>245</v>
      </c>
      <c r="D64" s="33" t="s">
        <v>221</v>
      </c>
      <c r="E64" s="33">
        <v>1</v>
      </c>
      <c r="F64" s="39" t="s">
        <v>246</v>
      </c>
      <c r="G64" s="40">
        <v>855.93</v>
      </c>
      <c r="H64" s="40">
        <v>375.76</v>
      </c>
      <c r="I64" s="44">
        <v>1.2</v>
      </c>
    </row>
    <row r="65" spans="1:9" s="22" customFormat="1" ht="14.1" customHeight="1">
      <c r="A65" s="37">
        <v>60</v>
      </c>
      <c r="B65" s="32" t="s">
        <v>244</v>
      </c>
      <c r="C65" s="38" t="s">
        <v>245</v>
      </c>
      <c r="D65" s="33" t="s">
        <v>221</v>
      </c>
      <c r="E65" s="33">
        <v>1</v>
      </c>
      <c r="F65" s="39" t="s">
        <v>246</v>
      </c>
      <c r="G65" s="40">
        <v>855.93</v>
      </c>
      <c r="H65" s="40">
        <v>375.76</v>
      </c>
      <c r="I65" s="44">
        <v>1.2</v>
      </c>
    </row>
    <row r="66" spans="1:9" s="22" customFormat="1" ht="14.1" customHeight="1">
      <c r="A66" s="37">
        <v>61</v>
      </c>
      <c r="B66" s="32" t="s">
        <v>244</v>
      </c>
      <c r="C66" s="38" t="s">
        <v>245</v>
      </c>
      <c r="D66" s="33" t="s">
        <v>221</v>
      </c>
      <c r="E66" s="33">
        <v>1</v>
      </c>
      <c r="F66" s="39" t="s">
        <v>246</v>
      </c>
      <c r="G66" s="40">
        <v>855.93</v>
      </c>
      <c r="H66" s="40">
        <v>375.76</v>
      </c>
      <c r="I66" s="44">
        <v>1.2</v>
      </c>
    </row>
    <row r="67" spans="1:9" s="22" customFormat="1" ht="15.75" customHeight="1">
      <c r="A67" s="37">
        <v>62</v>
      </c>
      <c r="B67" s="32" t="s">
        <v>244</v>
      </c>
      <c r="C67" s="38" t="s">
        <v>245</v>
      </c>
      <c r="D67" s="33" t="s">
        <v>221</v>
      </c>
      <c r="E67" s="33">
        <v>1</v>
      </c>
      <c r="F67" s="39" t="s">
        <v>246</v>
      </c>
      <c r="G67" s="40">
        <v>855.93</v>
      </c>
      <c r="H67" s="40">
        <v>375.76</v>
      </c>
      <c r="I67" s="44">
        <v>1.2</v>
      </c>
    </row>
    <row r="68" spans="1:9" s="22" customFormat="1" ht="15.75" customHeight="1">
      <c r="A68" s="37">
        <v>63</v>
      </c>
      <c r="B68" s="32" t="s">
        <v>244</v>
      </c>
      <c r="C68" s="38" t="s">
        <v>245</v>
      </c>
      <c r="D68" s="33" t="s">
        <v>221</v>
      </c>
      <c r="E68" s="33">
        <v>1</v>
      </c>
      <c r="F68" s="39" t="s">
        <v>246</v>
      </c>
      <c r="G68" s="40">
        <v>855.93</v>
      </c>
      <c r="H68" s="40">
        <v>375.76</v>
      </c>
      <c r="I68" s="44">
        <v>1.2</v>
      </c>
    </row>
    <row r="69" spans="1:9" s="22" customFormat="1" ht="15.75" customHeight="1">
      <c r="A69" s="37">
        <v>64</v>
      </c>
      <c r="B69" s="32" t="s">
        <v>244</v>
      </c>
      <c r="C69" s="38" t="s">
        <v>245</v>
      </c>
      <c r="D69" s="33" t="s">
        <v>221</v>
      </c>
      <c r="E69" s="33">
        <v>1</v>
      </c>
      <c r="F69" s="39" t="s">
        <v>246</v>
      </c>
      <c r="G69" s="40">
        <v>855.93</v>
      </c>
      <c r="H69" s="40">
        <v>375.76</v>
      </c>
      <c r="I69" s="44">
        <v>1.2</v>
      </c>
    </row>
    <row r="70" spans="1:9" s="22" customFormat="1" ht="15.75" customHeight="1">
      <c r="A70" s="37">
        <v>65</v>
      </c>
      <c r="B70" s="32" t="s">
        <v>244</v>
      </c>
      <c r="C70" s="38" t="s">
        <v>245</v>
      </c>
      <c r="D70" s="33" t="s">
        <v>221</v>
      </c>
      <c r="E70" s="33">
        <v>1</v>
      </c>
      <c r="F70" s="39" t="s">
        <v>246</v>
      </c>
      <c r="G70" s="40">
        <v>855.93</v>
      </c>
      <c r="H70" s="40">
        <v>375.76</v>
      </c>
      <c r="I70" s="44">
        <v>1.2</v>
      </c>
    </row>
    <row r="71" spans="1:9" s="22" customFormat="1" ht="15.75" customHeight="1">
      <c r="A71" s="37">
        <v>66</v>
      </c>
      <c r="B71" s="32" t="s">
        <v>244</v>
      </c>
      <c r="C71" s="38" t="s">
        <v>245</v>
      </c>
      <c r="D71" s="33" t="s">
        <v>221</v>
      </c>
      <c r="E71" s="33">
        <v>1</v>
      </c>
      <c r="F71" s="39" t="s">
        <v>246</v>
      </c>
      <c r="G71" s="40">
        <v>855.93</v>
      </c>
      <c r="H71" s="40">
        <v>375.76</v>
      </c>
      <c r="I71" s="44">
        <v>1.2</v>
      </c>
    </row>
    <row r="72" spans="1:9" s="22" customFormat="1" ht="15.75" customHeight="1">
      <c r="A72" s="37">
        <v>67</v>
      </c>
      <c r="B72" s="32" t="s">
        <v>244</v>
      </c>
      <c r="C72" s="38" t="s">
        <v>245</v>
      </c>
      <c r="D72" s="33" t="s">
        <v>221</v>
      </c>
      <c r="E72" s="33">
        <v>1</v>
      </c>
      <c r="F72" s="39" t="s">
        <v>252</v>
      </c>
      <c r="G72" s="40">
        <v>855.93</v>
      </c>
      <c r="H72" s="40">
        <v>506.93</v>
      </c>
      <c r="I72" s="44">
        <v>1.2</v>
      </c>
    </row>
    <row r="73" spans="1:9" s="22" customFormat="1" ht="15.75" customHeight="1">
      <c r="A73" s="37">
        <v>68</v>
      </c>
      <c r="B73" s="32" t="s">
        <v>244</v>
      </c>
      <c r="C73" s="38" t="s">
        <v>245</v>
      </c>
      <c r="D73" s="33" t="s">
        <v>221</v>
      </c>
      <c r="E73" s="33">
        <v>1</v>
      </c>
      <c r="F73" s="39" t="s">
        <v>252</v>
      </c>
      <c r="G73" s="40">
        <v>855.93</v>
      </c>
      <c r="H73" s="40">
        <v>506.93</v>
      </c>
      <c r="I73" s="44">
        <v>1.2</v>
      </c>
    </row>
    <row r="74" spans="1:9" s="22" customFormat="1" ht="15.75" customHeight="1">
      <c r="A74" s="37">
        <v>69</v>
      </c>
      <c r="B74" s="41" t="s">
        <v>244</v>
      </c>
      <c r="C74" s="38" t="s">
        <v>245</v>
      </c>
      <c r="D74" s="33" t="s">
        <v>221</v>
      </c>
      <c r="E74" s="33">
        <v>1</v>
      </c>
      <c r="F74" s="39" t="s">
        <v>252</v>
      </c>
      <c r="G74" s="40">
        <v>855.93</v>
      </c>
      <c r="H74" s="40">
        <v>506.93</v>
      </c>
      <c r="I74" s="44">
        <v>1.2</v>
      </c>
    </row>
    <row r="75" spans="1:9" s="22" customFormat="1" ht="15.75" customHeight="1">
      <c r="A75" s="37">
        <v>70</v>
      </c>
      <c r="B75" s="41" t="s">
        <v>244</v>
      </c>
      <c r="C75" s="38" t="s">
        <v>245</v>
      </c>
      <c r="D75" s="33" t="s">
        <v>221</v>
      </c>
      <c r="E75" s="33">
        <v>1</v>
      </c>
      <c r="F75" s="39" t="s">
        <v>252</v>
      </c>
      <c r="G75" s="40">
        <v>855.93</v>
      </c>
      <c r="H75" s="40">
        <v>506.93</v>
      </c>
      <c r="I75" s="44">
        <v>1.2</v>
      </c>
    </row>
    <row r="76" spans="1:9" s="22" customFormat="1" ht="15.75" customHeight="1">
      <c r="A76" s="37">
        <v>71</v>
      </c>
      <c r="B76" s="41" t="s">
        <v>244</v>
      </c>
      <c r="C76" s="38" t="s">
        <v>245</v>
      </c>
      <c r="D76" s="33" t="s">
        <v>221</v>
      </c>
      <c r="E76" s="33">
        <v>1</v>
      </c>
      <c r="F76" s="39" t="s">
        <v>252</v>
      </c>
      <c r="G76" s="40">
        <v>855.93</v>
      </c>
      <c r="H76" s="40">
        <v>506.93</v>
      </c>
      <c r="I76" s="44">
        <v>1.2</v>
      </c>
    </row>
    <row r="77" spans="1:9" s="22" customFormat="1" ht="15.75" customHeight="1">
      <c r="A77" s="37">
        <v>72</v>
      </c>
      <c r="B77" s="41" t="s">
        <v>244</v>
      </c>
      <c r="C77" s="38" t="s">
        <v>245</v>
      </c>
      <c r="D77" s="33" t="s">
        <v>221</v>
      </c>
      <c r="E77" s="33">
        <v>1</v>
      </c>
      <c r="F77" s="39" t="s">
        <v>252</v>
      </c>
      <c r="G77" s="40">
        <v>855.93</v>
      </c>
      <c r="H77" s="40">
        <v>506.93</v>
      </c>
      <c r="I77" s="44">
        <v>1.2</v>
      </c>
    </row>
    <row r="78" spans="1:9" s="22" customFormat="1" ht="15.75" customHeight="1">
      <c r="A78" s="37">
        <v>73</v>
      </c>
      <c r="B78" s="41" t="s">
        <v>244</v>
      </c>
      <c r="C78" s="38" t="s">
        <v>245</v>
      </c>
      <c r="D78" s="33" t="s">
        <v>221</v>
      </c>
      <c r="E78" s="33">
        <v>1</v>
      </c>
      <c r="F78" s="39" t="s">
        <v>252</v>
      </c>
      <c r="G78" s="40">
        <v>855.93</v>
      </c>
      <c r="H78" s="40">
        <v>506.93</v>
      </c>
      <c r="I78" s="44">
        <v>1.2</v>
      </c>
    </row>
    <row r="79" spans="1:9" s="22" customFormat="1" ht="15.75" customHeight="1">
      <c r="A79" s="37">
        <v>74</v>
      </c>
      <c r="B79" s="41" t="s">
        <v>244</v>
      </c>
      <c r="C79" s="38" t="s">
        <v>245</v>
      </c>
      <c r="D79" s="33" t="s">
        <v>221</v>
      </c>
      <c r="E79" s="33">
        <v>1</v>
      </c>
      <c r="F79" s="39" t="s">
        <v>252</v>
      </c>
      <c r="G79" s="40">
        <v>855.93</v>
      </c>
      <c r="H79" s="40">
        <v>506.93</v>
      </c>
      <c r="I79" s="44">
        <v>1.2</v>
      </c>
    </row>
    <row r="80" spans="1:9" s="22" customFormat="1" ht="15.75" customHeight="1">
      <c r="A80" s="37">
        <v>75</v>
      </c>
      <c r="B80" s="41" t="s">
        <v>244</v>
      </c>
      <c r="C80" s="38" t="s">
        <v>245</v>
      </c>
      <c r="D80" s="33" t="s">
        <v>221</v>
      </c>
      <c r="E80" s="33">
        <v>1</v>
      </c>
      <c r="F80" s="39" t="s">
        <v>252</v>
      </c>
      <c r="G80" s="40">
        <v>855.93</v>
      </c>
      <c r="H80" s="40">
        <v>506.93</v>
      </c>
      <c r="I80" s="44">
        <v>1.2</v>
      </c>
    </row>
    <row r="81" spans="1:9" s="22" customFormat="1" ht="15.75" customHeight="1">
      <c r="A81" s="37">
        <v>76</v>
      </c>
      <c r="B81" s="41" t="s">
        <v>244</v>
      </c>
      <c r="C81" s="38" t="s">
        <v>245</v>
      </c>
      <c r="D81" s="33" t="s">
        <v>221</v>
      </c>
      <c r="E81" s="33">
        <v>1</v>
      </c>
      <c r="F81" s="39" t="s">
        <v>252</v>
      </c>
      <c r="G81" s="40">
        <v>855.93</v>
      </c>
      <c r="H81" s="40">
        <v>506.93</v>
      </c>
      <c r="I81" s="44">
        <v>1.2</v>
      </c>
    </row>
    <row r="82" spans="1:9" s="22" customFormat="1" ht="15.75" customHeight="1">
      <c r="A82" s="37">
        <v>77</v>
      </c>
      <c r="B82" s="41" t="s">
        <v>244</v>
      </c>
      <c r="C82" s="38" t="s">
        <v>245</v>
      </c>
      <c r="D82" s="33" t="s">
        <v>221</v>
      </c>
      <c r="E82" s="33">
        <v>1</v>
      </c>
      <c r="F82" s="39" t="s">
        <v>252</v>
      </c>
      <c r="G82" s="40">
        <v>855.93</v>
      </c>
      <c r="H82" s="40">
        <v>506.93</v>
      </c>
      <c r="I82" s="44">
        <v>1.2</v>
      </c>
    </row>
    <row r="83" spans="1:9" s="22" customFormat="1" ht="15.75" customHeight="1">
      <c r="A83" s="37">
        <v>78</v>
      </c>
      <c r="B83" s="41" t="s">
        <v>244</v>
      </c>
      <c r="C83" s="38" t="s">
        <v>245</v>
      </c>
      <c r="D83" s="33" t="s">
        <v>221</v>
      </c>
      <c r="E83" s="33">
        <v>1</v>
      </c>
      <c r="F83" s="39" t="s">
        <v>252</v>
      </c>
      <c r="G83" s="40">
        <v>855.93</v>
      </c>
      <c r="H83" s="40">
        <v>506.93</v>
      </c>
      <c r="I83" s="44">
        <v>1.2</v>
      </c>
    </row>
    <row r="84" spans="1:9" s="22" customFormat="1" ht="15.75" customHeight="1">
      <c r="A84" s="37">
        <v>79</v>
      </c>
      <c r="B84" s="41" t="s">
        <v>244</v>
      </c>
      <c r="C84" s="38" t="s">
        <v>245</v>
      </c>
      <c r="D84" s="33" t="s">
        <v>221</v>
      </c>
      <c r="E84" s="33">
        <v>1</v>
      </c>
      <c r="F84" s="39" t="s">
        <v>252</v>
      </c>
      <c r="G84" s="40">
        <v>855.93</v>
      </c>
      <c r="H84" s="40">
        <v>506.93</v>
      </c>
      <c r="I84" s="44">
        <v>1.2</v>
      </c>
    </row>
    <row r="85" spans="1:9" s="22" customFormat="1" ht="15.75" customHeight="1">
      <c r="A85" s="37">
        <v>80</v>
      </c>
      <c r="B85" s="41" t="s">
        <v>244</v>
      </c>
      <c r="C85" s="38" t="s">
        <v>245</v>
      </c>
      <c r="D85" s="33" t="s">
        <v>221</v>
      </c>
      <c r="E85" s="33">
        <v>1</v>
      </c>
      <c r="F85" s="39" t="s">
        <v>252</v>
      </c>
      <c r="G85" s="40">
        <v>855.93</v>
      </c>
      <c r="H85" s="40">
        <v>506.93</v>
      </c>
      <c r="I85" s="44">
        <v>1.2</v>
      </c>
    </row>
    <row r="86" spans="1:9" s="22" customFormat="1" ht="15.75" customHeight="1">
      <c r="A86" s="37">
        <v>81</v>
      </c>
      <c r="B86" s="41" t="s">
        <v>244</v>
      </c>
      <c r="C86" s="38" t="s">
        <v>245</v>
      </c>
      <c r="D86" s="33" t="s">
        <v>221</v>
      </c>
      <c r="E86" s="33">
        <v>1</v>
      </c>
      <c r="F86" s="39" t="s">
        <v>252</v>
      </c>
      <c r="G86" s="40">
        <v>855.93</v>
      </c>
      <c r="H86" s="40">
        <v>506.93</v>
      </c>
      <c r="I86" s="44">
        <v>1.2</v>
      </c>
    </row>
    <row r="87" spans="1:9" s="22" customFormat="1" ht="15.75" customHeight="1">
      <c r="A87" s="37">
        <v>82</v>
      </c>
      <c r="B87" s="41" t="s">
        <v>244</v>
      </c>
      <c r="C87" s="38" t="s">
        <v>245</v>
      </c>
      <c r="D87" s="33" t="s">
        <v>221</v>
      </c>
      <c r="E87" s="33">
        <v>1</v>
      </c>
      <c r="F87" s="39" t="s">
        <v>252</v>
      </c>
      <c r="G87" s="40">
        <v>855.93</v>
      </c>
      <c r="H87" s="40">
        <v>506.93</v>
      </c>
      <c r="I87" s="44">
        <v>1.2</v>
      </c>
    </row>
    <row r="88" spans="1:9" s="22" customFormat="1" ht="15.75" customHeight="1">
      <c r="A88" s="37">
        <v>83</v>
      </c>
      <c r="B88" s="41" t="s">
        <v>244</v>
      </c>
      <c r="C88" s="38" t="s">
        <v>245</v>
      </c>
      <c r="D88" s="33" t="s">
        <v>221</v>
      </c>
      <c r="E88" s="33">
        <v>1</v>
      </c>
      <c r="F88" s="39" t="s">
        <v>252</v>
      </c>
      <c r="G88" s="40">
        <v>855.93</v>
      </c>
      <c r="H88" s="40">
        <v>506.93</v>
      </c>
      <c r="I88" s="44">
        <v>1.2</v>
      </c>
    </row>
    <row r="89" spans="1:9" s="22" customFormat="1" ht="15.75" customHeight="1">
      <c r="A89" s="37">
        <v>84</v>
      </c>
      <c r="B89" s="41" t="s">
        <v>244</v>
      </c>
      <c r="C89" s="38" t="s">
        <v>245</v>
      </c>
      <c r="D89" s="33" t="s">
        <v>221</v>
      </c>
      <c r="E89" s="33">
        <v>1</v>
      </c>
      <c r="F89" s="39" t="s">
        <v>252</v>
      </c>
      <c r="G89" s="40">
        <v>855.93</v>
      </c>
      <c r="H89" s="40">
        <v>506.93</v>
      </c>
      <c r="I89" s="44">
        <v>1.2</v>
      </c>
    </row>
    <row r="90" spans="1:9" s="22" customFormat="1" ht="15.75" customHeight="1">
      <c r="A90" s="37">
        <v>85</v>
      </c>
      <c r="B90" s="41" t="s">
        <v>244</v>
      </c>
      <c r="C90" s="38" t="s">
        <v>245</v>
      </c>
      <c r="D90" s="33" t="s">
        <v>221</v>
      </c>
      <c r="E90" s="33">
        <v>1</v>
      </c>
      <c r="F90" s="39" t="s">
        <v>252</v>
      </c>
      <c r="G90" s="40">
        <v>855.93</v>
      </c>
      <c r="H90" s="40">
        <v>506.93</v>
      </c>
      <c r="I90" s="44">
        <v>1.2</v>
      </c>
    </row>
    <row r="91" spans="1:9" s="22" customFormat="1" ht="15.75" customHeight="1">
      <c r="A91" s="37">
        <v>86</v>
      </c>
      <c r="B91" s="41" t="s">
        <v>244</v>
      </c>
      <c r="C91" s="38" t="s">
        <v>245</v>
      </c>
      <c r="D91" s="33" t="s">
        <v>221</v>
      </c>
      <c r="E91" s="33">
        <v>1</v>
      </c>
      <c r="F91" s="39" t="s">
        <v>252</v>
      </c>
      <c r="G91" s="40">
        <v>855.93</v>
      </c>
      <c r="H91" s="40">
        <v>506.93</v>
      </c>
      <c r="I91" s="44">
        <v>1.2</v>
      </c>
    </row>
    <row r="92" spans="1:9" s="22" customFormat="1" ht="15.75" customHeight="1">
      <c r="A92" s="37">
        <v>87</v>
      </c>
      <c r="B92" s="41" t="s">
        <v>244</v>
      </c>
      <c r="C92" s="38" t="s">
        <v>245</v>
      </c>
      <c r="D92" s="33" t="s">
        <v>221</v>
      </c>
      <c r="E92" s="33">
        <v>1</v>
      </c>
      <c r="F92" s="39" t="s">
        <v>252</v>
      </c>
      <c r="G92" s="40">
        <v>855.93</v>
      </c>
      <c r="H92" s="40">
        <v>506.93</v>
      </c>
      <c r="I92" s="44">
        <v>1.2</v>
      </c>
    </row>
    <row r="93" spans="1:9" s="22" customFormat="1" ht="15.75" customHeight="1">
      <c r="A93" s="37">
        <v>88</v>
      </c>
      <c r="B93" s="32" t="s">
        <v>244</v>
      </c>
      <c r="C93" s="38" t="s">
        <v>245</v>
      </c>
      <c r="D93" s="33" t="s">
        <v>221</v>
      </c>
      <c r="E93" s="33">
        <v>1</v>
      </c>
      <c r="F93" s="39" t="s">
        <v>252</v>
      </c>
      <c r="G93" s="40">
        <v>855.93</v>
      </c>
      <c r="H93" s="40">
        <v>506.93</v>
      </c>
      <c r="I93" s="44">
        <v>1.2</v>
      </c>
    </row>
    <row r="94" spans="1:9" s="22" customFormat="1" ht="15.75" customHeight="1">
      <c r="A94" s="37">
        <v>89</v>
      </c>
      <c r="B94" s="41" t="s">
        <v>244</v>
      </c>
      <c r="C94" s="38" t="s">
        <v>245</v>
      </c>
      <c r="D94" s="33" t="s">
        <v>221</v>
      </c>
      <c r="E94" s="33">
        <v>1</v>
      </c>
      <c r="F94" s="39" t="s">
        <v>252</v>
      </c>
      <c r="G94" s="40">
        <v>855.93</v>
      </c>
      <c r="H94" s="40">
        <v>506.93</v>
      </c>
      <c r="I94" s="44">
        <v>1.2</v>
      </c>
    </row>
    <row r="95" spans="1:9" s="22" customFormat="1" ht="15.75" customHeight="1">
      <c r="A95" s="37">
        <v>90</v>
      </c>
      <c r="B95" s="32" t="s">
        <v>244</v>
      </c>
      <c r="C95" s="38" t="s">
        <v>245</v>
      </c>
      <c r="D95" s="33" t="s">
        <v>221</v>
      </c>
      <c r="E95" s="33">
        <v>1</v>
      </c>
      <c r="F95" s="39" t="s">
        <v>252</v>
      </c>
      <c r="G95" s="40">
        <v>855.93</v>
      </c>
      <c r="H95" s="40">
        <v>506.93</v>
      </c>
      <c r="I95" s="44">
        <v>1.2</v>
      </c>
    </row>
    <row r="96" spans="1:9" s="22" customFormat="1" ht="15.75" customHeight="1">
      <c r="A96" s="37">
        <v>91</v>
      </c>
      <c r="B96" s="32" t="s">
        <v>244</v>
      </c>
      <c r="C96" s="38" t="s">
        <v>245</v>
      </c>
      <c r="D96" s="33" t="s">
        <v>221</v>
      </c>
      <c r="E96" s="33">
        <v>1</v>
      </c>
      <c r="F96" s="39" t="s">
        <v>252</v>
      </c>
      <c r="G96" s="40">
        <v>855.93</v>
      </c>
      <c r="H96" s="40">
        <v>506.93</v>
      </c>
      <c r="I96" s="44">
        <v>1.2</v>
      </c>
    </row>
    <row r="97" spans="1:9" s="22" customFormat="1" ht="15.75" customHeight="1">
      <c r="A97" s="37">
        <v>92</v>
      </c>
      <c r="B97" s="32" t="s">
        <v>244</v>
      </c>
      <c r="C97" s="38" t="s">
        <v>245</v>
      </c>
      <c r="D97" s="33" t="s">
        <v>221</v>
      </c>
      <c r="E97" s="33">
        <v>1</v>
      </c>
      <c r="F97" s="39" t="s">
        <v>252</v>
      </c>
      <c r="G97" s="40">
        <v>855.93</v>
      </c>
      <c r="H97" s="40">
        <v>506.93</v>
      </c>
      <c r="I97" s="44">
        <v>1.2</v>
      </c>
    </row>
    <row r="98" spans="1:9" s="22" customFormat="1" ht="15.75" customHeight="1">
      <c r="A98" s="37">
        <v>93</v>
      </c>
      <c r="B98" s="32" t="s">
        <v>253</v>
      </c>
      <c r="C98" s="38" t="s">
        <v>254</v>
      </c>
      <c r="D98" s="33" t="s">
        <v>221</v>
      </c>
      <c r="E98" s="33">
        <v>1</v>
      </c>
      <c r="F98" s="39" t="s">
        <v>255</v>
      </c>
      <c r="G98" s="40">
        <v>590.85</v>
      </c>
      <c r="H98" s="40">
        <v>307.04000000000002</v>
      </c>
      <c r="I98" s="44">
        <v>20</v>
      </c>
    </row>
    <row r="99" spans="1:9" s="22" customFormat="1" ht="15.75" customHeight="1">
      <c r="A99" s="37">
        <v>94</v>
      </c>
      <c r="B99" s="32" t="s">
        <v>256</v>
      </c>
      <c r="C99" s="38" t="s">
        <v>216</v>
      </c>
      <c r="D99" s="33" t="s">
        <v>217</v>
      </c>
      <c r="E99" s="33">
        <v>1</v>
      </c>
      <c r="F99" s="39" t="s">
        <v>257</v>
      </c>
      <c r="G99" s="40">
        <v>190</v>
      </c>
      <c r="H99" s="40">
        <v>107.11</v>
      </c>
      <c r="I99" s="44">
        <v>5</v>
      </c>
    </row>
    <row r="100" spans="1:9" s="22" customFormat="1" ht="15.75" customHeight="1">
      <c r="A100" s="37">
        <v>95</v>
      </c>
      <c r="B100" s="32" t="s">
        <v>258</v>
      </c>
      <c r="C100" s="38" t="s">
        <v>229</v>
      </c>
      <c r="D100" s="33" t="s">
        <v>221</v>
      </c>
      <c r="E100" s="33">
        <v>1</v>
      </c>
      <c r="F100" s="39" t="s">
        <v>259</v>
      </c>
      <c r="G100" s="40">
        <v>1398.23</v>
      </c>
      <c r="H100" s="40">
        <v>878.2</v>
      </c>
      <c r="I100" s="44">
        <v>20</v>
      </c>
    </row>
    <row r="101" spans="1:9" s="22" customFormat="1" ht="15.75" customHeight="1">
      <c r="A101" s="37">
        <v>96</v>
      </c>
      <c r="B101" s="32" t="s">
        <v>260</v>
      </c>
      <c r="C101" s="38" t="s">
        <v>216</v>
      </c>
      <c r="D101" s="33" t="s">
        <v>217</v>
      </c>
      <c r="E101" s="33">
        <v>1</v>
      </c>
      <c r="F101" s="39" t="s">
        <v>261</v>
      </c>
      <c r="G101" s="40">
        <v>1400</v>
      </c>
      <c r="H101" s="40">
        <v>902.14</v>
      </c>
      <c r="I101" s="44">
        <v>50</v>
      </c>
    </row>
    <row r="102" spans="1:9" s="22" customFormat="1" ht="15.75" customHeight="1">
      <c r="A102" s="37">
        <v>97</v>
      </c>
      <c r="B102" s="32" t="s">
        <v>258</v>
      </c>
      <c r="C102" s="38" t="s">
        <v>229</v>
      </c>
      <c r="D102" s="33" t="s">
        <v>221</v>
      </c>
      <c r="E102" s="33">
        <v>1</v>
      </c>
      <c r="F102" s="39" t="s">
        <v>262</v>
      </c>
      <c r="G102" s="40">
        <v>2550</v>
      </c>
      <c r="H102" s="40">
        <v>76.5</v>
      </c>
      <c r="I102" s="44">
        <v>20</v>
      </c>
    </row>
    <row r="103" spans="1:9" s="22" customFormat="1" ht="15.75" customHeight="1">
      <c r="A103" s="37">
        <v>98</v>
      </c>
      <c r="B103" s="32" t="s">
        <v>263</v>
      </c>
      <c r="C103" s="38" t="s">
        <v>264</v>
      </c>
      <c r="D103" s="33" t="s">
        <v>221</v>
      </c>
      <c r="E103" s="33">
        <v>1</v>
      </c>
      <c r="F103" s="39" t="s">
        <v>265</v>
      </c>
      <c r="G103" s="40">
        <v>1794.87</v>
      </c>
      <c r="H103" s="40">
        <v>53.85</v>
      </c>
      <c r="I103" s="44">
        <v>3.6</v>
      </c>
    </row>
    <row r="104" spans="1:9" s="22" customFormat="1" ht="15.75" customHeight="1">
      <c r="A104" s="37">
        <v>99</v>
      </c>
      <c r="B104" s="32" t="s">
        <v>263</v>
      </c>
      <c r="C104" s="38" t="s">
        <v>264</v>
      </c>
      <c r="D104" s="33" t="s">
        <v>221</v>
      </c>
      <c r="E104" s="33">
        <v>1</v>
      </c>
      <c r="F104" s="39" t="s">
        <v>265</v>
      </c>
      <c r="G104" s="40">
        <v>1794.88</v>
      </c>
      <c r="H104" s="40">
        <v>53.85</v>
      </c>
      <c r="I104" s="44">
        <v>3.6</v>
      </c>
    </row>
    <row r="105" spans="1:9" s="22" customFormat="1" ht="15.75" customHeight="1">
      <c r="A105" s="37">
        <v>100</v>
      </c>
      <c r="B105" s="32" t="s">
        <v>215</v>
      </c>
      <c r="C105" s="38" t="s">
        <v>216</v>
      </c>
      <c r="D105" s="33" t="s">
        <v>217</v>
      </c>
      <c r="E105" s="33">
        <v>1</v>
      </c>
      <c r="F105" s="39" t="s">
        <v>266</v>
      </c>
      <c r="G105" s="40">
        <v>2820.51</v>
      </c>
      <c r="H105" s="40">
        <v>84.62</v>
      </c>
      <c r="I105" s="44">
        <v>110</v>
      </c>
    </row>
    <row r="106" spans="1:9" s="22" customFormat="1" ht="15.75" customHeight="1">
      <c r="A106" s="37">
        <v>101</v>
      </c>
      <c r="B106" s="32" t="s">
        <v>267</v>
      </c>
      <c r="C106" s="38" t="s">
        <v>268</v>
      </c>
      <c r="D106" s="33" t="s">
        <v>221</v>
      </c>
      <c r="E106" s="33">
        <v>1</v>
      </c>
      <c r="F106" s="39" t="s">
        <v>269</v>
      </c>
      <c r="G106" s="40">
        <v>3301.73</v>
      </c>
      <c r="H106" s="40">
        <v>472.59</v>
      </c>
      <c r="I106" s="44">
        <v>30</v>
      </c>
    </row>
    <row r="107" spans="1:9" s="22" customFormat="1" ht="15.75" customHeight="1">
      <c r="A107" s="37">
        <v>102</v>
      </c>
      <c r="B107" s="32" t="s">
        <v>270</v>
      </c>
      <c r="C107" s="38" t="s">
        <v>264</v>
      </c>
      <c r="D107" s="33" t="s">
        <v>221</v>
      </c>
      <c r="E107" s="33">
        <v>1</v>
      </c>
      <c r="F107" s="39" t="s">
        <v>235</v>
      </c>
      <c r="G107" s="40">
        <v>1724.13</v>
      </c>
      <c r="H107" s="40">
        <v>358.5</v>
      </c>
      <c r="I107" s="44">
        <v>3.6</v>
      </c>
    </row>
    <row r="108" spans="1:9" s="22" customFormat="1" ht="15.75" customHeight="1">
      <c r="A108" s="37">
        <v>103</v>
      </c>
      <c r="B108" s="32" t="s">
        <v>270</v>
      </c>
      <c r="C108" s="38" t="s">
        <v>264</v>
      </c>
      <c r="D108" s="33" t="s">
        <v>221</v>
      </c>
      <c r="E108" s="33">
        <v>1</v>
      </c>
      <c r="F108" s="39" t="s">
        <v>235</v>
      </c>
      <c r="G108" s="40">
        <v>1724.13</v>
      </c>
      <c r="H108" s="40">
        <v>358.5</v>
      </c>
      <c r="I108" s="44">
        <v>3.6</v>
      </c>
    </row>
    <row r="109" spans="1:9" s="22" customFormat="1" ht="15.75" customHeight="1">
      <c r="A109" s="37">
        <v>104</v>
      </c>
      <c r="B109" s="32" t="s">
        <v>232</v>
      </c>
      <c r="C109" s="38" t="s">
        <v>233</v>
      </c>
      <c r="D109" s="33" t="s">
        <v>234</v>
      </c>
      <c r="E109" s="33">
        <v>1</v>
      </c>
      <c r="F109" s="39" t="s">
        <v>235</v>
      </c>
      <c r="G109" s="40">
        <v>155.16999999999999</v>
      </c>
      <c r="H109" s="40">
        <v>32.18</v>
      </c>
      <c r="I109" s="44">
        <v>5</v>
      </c>
    </row>
    <row r="110" spans="1:9" s="22" customFormat="1" ht="15.75" customHeight="1">
      <c r="A110" s="37">
        <v>105</v>
      </c>
      <c r="B110" s="32" t="s">
        <v>271</v>
      </c>
      <c r="C110" s="38" t="s">
        <v>272</v>
      </c>
      <c r="D110" s="33" t="s">
        <v>221</v>
      </c>
      <c r="E110" s="33">
        <v>1</v>
      </c>
      <c r="F110" s="39" t="s">
        <v>273</v>
      </c>
      <c r="G110" s="40">
        <v>1724.15</v>
      </c>
      <c r="H110" s="40">
        <v>358.52</v>
      </c>
      <c r="I110" s="44">
        <v>1.2</v>
      </c>
    </row>
    <row r="111" spans="1:9" s="22" customFormat="1" ht="15.75" customHeight="1">
      <c r="A111" s="37">
        <v>106</v>
      </c>
      <c r="B111" s="32" t="s">
        <v>274</v>
      </c>
      <c r="C111" s="38" t="s">
        <v>275</v>
      </c>
      <c r="D111" s="33" t="s">
        <v>221</v>
      </c>
      <c r="E111" s="33">
        <v>1</v>
      </c>
      <c r="F111" s="39" t="s">
        <v>276</v>
      </c>
      <c r="G111" s="40">
        <v>5086.21</v>
      </c>
      <c r="H111" s="40">
        <v>1468.09</v>
      </c>
      <c r="I111" s="44">
        <v>30</v>
      </c>
    </row>
    <row r="112" spans="1:9" s="22" customFormat="1" ht="15.75" customHeight="1">
      <c r="A112" s="37">
        <v>107</v>
      </c>
      <c r="B112" s="32" t="s">
        <v>277</v>
      </c>
      <c r="C112" s="38" t="s">
        <v>278</v>
      </c>
      <c r="D112" s="33" t="s">
        <v>217</v>
      </c>
      <c r="E112" s="33">
        <v>1</v>
      </c>
      <c r="F112" s="39" t="s">
        <v>279</v>
      </c>
      <c r="G112" s="40">
        <v>500</v>
      </c>
      <c r="H112" s="40">
        <v>144.47999999999999</v>
      </c>
      <c r="I112" s="44">
        <v>20</v>
      </c>
    </row>
    <row r="113" spans="1:9" s="22" customFormat="1" ht="15.75" customHeight="1">
      <c r="A113" s="37">
        <v>108</v>
      </c>
      <c r="B113" s="32" t="s">
        <v>239</v>
      </c>
      <c r="C113" s="38" t="s">
        <v>216</v>
      </c>
      <c r="D113" s="33" t="s">
        <v>217</v>
      </c>
      <c r="E113" s="33">
        <v>1</v>
      </c>
      <c r="F113" s="39" t="s">
        <v>238</v>
      </c>
      <c r="G113" s="40">
        <v>3495.15</v>
      </c>
      <c r="H113" s="40">
        <v>1404.28</v>
      </c>
      <c r="I113" s="44">
        <v>110</v>
      </c>
    </row>
    <row r="114" spans="1:9" s="22" customFormat="1" ht="15.75" customHeight="1">
      <c r="A114" s="37">
        <v>109</v>
      </c>
      <c r="B114" s="32" t="s">
        <v>239</v>
      </c>
      <c r="C114" s="38" t="s">
        <v>216</v>
      </c>
      <c r="D114" s="33" t="s">
        <v>217</v>
      </c>
      <c r="E114" s="33">
        <v>1</v>
      </c>
      <c r="F114" s="39" t="s">
        <v>238</v>
      </c>
      <c r="G114" s="40">
        <v>3495.15</v>
      </c>
      <c r="H114" s="40">
        <v>1404.28</v>
      </c>
      <c r="I114" s="44">
        <v>110</v>
      </c>
    </row>
    <row r="115" spans="1:9" s="22" customFormat="1" ht="15.75" customHeight="1">
      <c r="A115" s="37">
        <v>110</v>
      </c>
      <c r="B115" s="32" t="s">
        <v>239</v>
      </c>
      <c r="C115" s="38" t="s">
        <v>216</v>
      </c>
      <c r="D115" s="33" t="s">
        <v>217</v>
      </c>
      <c r="E115" s="33">
        <v>1</v>
      </c>
      <c r="F115" s="39" t="s">
        <v>238</v>
      </c>
      <c r="G115" s="40">
        <v>3495.15</v>
      </c>
      <c r="H115" s="40">
        <v>1404.28</v>
      </c>
      <c r="I115" s="44">
        <v>110</v>
      </c>
    </row>
    <row r="116" spans="1:9" s="22" customFormat="1" ht="15.75" customHeight="1">
      <c r="A116" s="37">
        <v>111</v>
      </c>
      <c r="B116" s="32" t="s">
        <v>280</v>
      </c>
      <c r="C116" s="38" t="s">
        <v>216</v>
      </c>
      <c r="D116" s="33" t="s">
        <v>217</v>
      </c>
      <c r="E116" s="33">
        <v>1</v>
      </c>
      <c r="F116" s="39" t="s">
        <v>281</v>
      </c>
      <c r="G116" s="40">
        <v>500</v>
      </c>
      <c r="H116" s="40">
        <v>257.60000000000002</v>
      </c>
      <c r="I116" s="44">
        <v>30</v>
      </c>
    </row>
    <row r="117" spans="1:9" s="22" customFormat="1" ht="15.75" customHeight="1">
      <c r="A117" s="37">
        <v>112</v>
      </c>
      <c r="B117" s="32" t="s">
        <v>282</v>
      </c>
      <c r="C117" s="38" t="s">
        <v>216</v>
      </c>
      <c r="D117" s="33" t="s">
        <v>217</v>
      </c>
      <c r="E117" s="33">
        <v>1</v>
      </c>
      <c r="F117" s="39" t="s">
        <v>281</v>
      </c>
      <c r="G117" s="40">
        <v>850</v>
      </c>
      <c r="H117" s="40">
        <v>437.8</v>
      </c>
      <c r="I117" s="44">
        <v>5</v>
      </c>
    </row>
    <row r="118" spans="1:9" s="22" customFormat="1" ht="15.75" customHeight="1">
      <c r="A118" s="37">
        <v>113</v>
      </c>
      <c r="B118" s="32" t="s">
        <v>240</v>
      </c>
      <c r="C118" s="38" t="s">
        <v>283</v>
      </c>
      <c r="D118" s="33" t="s">
        <v>242</v>
      </c>
      <c r="E118" s="33">
        <v>1</v>
      </c>
      <c r="F118" s="39" t="s">
        <v>243</v>
      </c>
      <c r="G118" s="40">
        <v>609.78</v>
      </c>
      <c r="H118" s="40">
        <v>33.33</v>
      </c>
      <c r="I118" s="44">
        <v>126.5</v>
      </c>
    </row>
    <row r="119" spans="1:9" s="22" customFormat="1" ht="15.75" customHeight="1">
      <c r="A119" s="37">
        <v>114</v>
      </c>
      <c r="B119" s="32" t="s">
        <v>244</v>
      </c>
      <c r="C119" s="38" t="s">
        <v>245</v>
      </c>
      <c r="D119" s="33" t="s">
        <v>221</v>
      </c>
      <c r="E119" s="33">
        <v>1</v>
      </c>
      <c r="F119" s="39" t="s">
        <v>247</v>
      </c>
      <c r="G119" s="40">
        <v>855.93</v>
      </c>
      <c r="H119" s="40">
        <v>50.77</v>
      </c>
      <c r="I119" s="44">
        <v>1.2</v>
      </c>
    </row>
    <row r="120" spans="1:9" s="22" customFormat="1" ht="15.75" customHeight="1">
      <c r="A120" s="37">
        <v>115</v>
      </c>
      <c r="B120" s="32" t="s">
        <v>244</v>
      </c>
      <c r="C120" s="38" t="s">
        <v>245</v>
      </c>
      <c r="D120" s="33" t="s">
        <v>221</v>
      </c>
      <c r="E120" s="33">
        <v>1</v>
      </c>
      <c r="F120" s="39" t="s">
        <v>247</v>
      </c>
      <c r="G120" s="40">
        <v>855.93</v>
      </c>
      <c r="H120" s="40">
        <v>50.77</v>
      </c>
      <c r="I120" s="44">
        <v>1.2</v>
      </c>
    </row>
    <row r="121" spans="1:9" s="22" customFormat="1" ht="15.75" customHeight="1">
      <c r="A121" s="37">
        <v>116</v>
      </c>
      <c r="B121" s="32" t="s">
        <v>244</v>
      </c>
      <c r="C121" s="38" t="s">
        <v>245</v>
      </c>
      <c r="D121" s="33" t="s">
        <v>221</v>
      </c>
      <c r="E121" s="33">
        <v>1</v>
      </c>
      <c r="F121" s="39" t="s">
        <v>247</v>
      </c>
      <c r="G121" s="40">
        <v>855.93</v>
      </c>
      <c r="H121" s="40">
        <v>50.77</v>
      </c>
      <c r="I121" s="44">
        <v>1.2</v>
      </c>
    </row>
    <row r="122" spans="1:9" s="22" customFormat="1" ht="15.75" customHeight="1">
      <c r="A122" s="37">
        <v>117</v>
      </c>
      <c r="B122" s="32" t="s">
        <v>244</v>
      </c>
      <c r="C122" s="38" t="s">
        <v>245</v>
      </c>
      <c r="D122" s="33" t="s">
        <v>221</v>
      </c>
      <c r="E122" s="33">
        <v>1</v>
      </c>
      <c r="F122" s="39" t="s">
        <v>251</v>
      </c>
      <c r="G122" s="40">
        <v>855.93</v>
      </c>
      <c r="H122" s="40">
        <v>304.69</v>
      </c>
      <c r="I122" s="44">
        <v>1.2</v>
      </c>
    </row>
    <row r="123" spans="1:9" s="22" customFormat="1" ht="15.75" customHeight="1">
      <c r="A123" s="37">
        <v>118</v>
      </c>
      <c r="B123" s="32" t="s">
        <v>244</v>
      </c>
      <c r="C123" s="38" t="s">
        <v>245</v>
      </c>
      <c r="D123" s="33" t="s">
        <v>221</v>
      </c>
      <c r="E123" s="33">
        <v>1</v>
      </c>
      <c r="F123" s="39" t="s">
        <v>251</v>
      </c>
      <c r="G123" s="40">
        <v>855.93</v>
      </c>
      <c r="H123" s="40">
        <v>304.69</v>
      </c>
      <c r="I123" s="44">
        <v>1.2</v>
      </c>
    </row>
    <row r="124" spans="1:9" s="22" customFormat="1" ht="15.75" customHeight="1">
      <c r="A124" s="37">
        <v>119</v>
      </c>
      <c r="B124" s="32" t="s">
        <v>244</v>
      </c>
      <c r="C124" s="38" t="s">
        <v>245</v>
      </c>
      <c r="D124" s="33" t="s">
        <v>221</v>
      </c>
      <c r="E124" s="33">
        <v>1</v>
      </c>
      <c r="F124" s="39" t="s">
        <v>284</v>
      </c>
      <c r="G124" s="40">
        <v>855.93</v>
      </c>
      <c r="H124" s="40">
        <v>375.76</v>
      </c>
      <c r="I124" s="44">
        <v>1.2</v>
      </c>
    </row>
    <row r="125" spans="1:9" s="22" customFormat="1" ht="15.75" customHeight="1">
      <c r="A125" s="37">
        <v>120</v>
      </c>
      <c r="B125" s="32" t="s">
        <v>244</v>
      </c>
      <c r="C125" s="38" t="s">
        <v>245</v>
      </c>
      <c r="D125" s="33" t="s">
        <v>221</v>
      </c>
      <c r="E125" s="33">
        <v>1</v>
      </c>
      <c r="F125" s="39" t="s">
        <v>284</v>
      </c>
      <c r="G125" s="40">
        <v>855.93</v>
      </c>
      <c r="H125" s="40">
        <v>375.76</v>
      </c>
      <c r="I125" s="44">
        <v>1.2</v>
      </c>
    </row>
    <row r="126" spans="1:9" s="22" customFormat="1" ht="15.75" customHeight="1">
      <c r="A126" s="37">
        <v>121</v>
      </c>
      <c r="B126" s="32" t="s">
        <v>244</v>
      </c>
      <c r="C126" s="38" t="s">
        <v>245</v>
      </c>
      <c r="D126" s="33" t="s">
        <v>221</v>
      </c>
      <c r="E126" s="33">
        <v>1</v>
      </c>
      <c r="F126" s="39" t="s">
        <v>284</v>
      </c>
      <c r="G126" s="40">
        <v>855.93</v>
      </c>
      <c r="H126" s="40">
        <v>375.76</v>
      </c>
      <c r="I126" s="44">
        <v>1.2</v>
      </c>
    </row>
    <row r="127" spans="1:9" s="22" customFormat="1" ht="15.75" customHeight="1">
      <c r="A127" s="37">
        <v>122</v>
      </c>
      <c r="B127" s="32" t="s">
        <v>244</v>
      </c>
      <c r="C127" s="38" t="s">
        <v>245</v>
      </c>
      <c r="D127" s="33" t="s">
        <v>221</v>
      </c>
      <c r="E127" s="33">
        <v>1</v>
      </c>
      <c r="F127" s="39" t="s">
        <v>284</v>
      </c>
      <c r="G127" s="40">
        <v>855.93</v>
      </c>
      <c r="H127" s="40">
        <v>375.76</v>
      </c>
      <c r="I127" s="44">
        <v>1.2</v>
      </c>
    </row>
    <row r="128" spans="1:9" s="22" customFormat="1" ht="15.75" customHeight="1">
      <c r="A128" s="37">
        <v>123</v>
      </c>
      <c r="B128" s="32" t="s">
        <v>244</v>
      </c>
      <c r="C128" s="38" t="s">
        <v>245</v>
      </c>
      <c r="D128" s="33" t="s">
        <v>221</v>
      </c>
      <c r="E128" s="33">
        <v>1</v>
      </c>
      <c r="F128" s="39" t="s">
        <v>284</v>
      </c>
      <c r="G128" s="40">
        <v>855.93</v>
      </c>
      <c r="H128" s="40">
        <v>375.76</v>
      </c>
      <c r="I128" s="44">
        <v>1.2</v>
      </c>
    </row>
    <row r="129" spans="1:9" s="22" customFormat="1" ht="15.75" customHeight="1">
      <c r="A129" s="37">
        <v>124</v>
      </c>
      <c r="B129" s="32" t="s">
        <v>244</v>
      </c>
      <c r="C129" s="38" t="s">
        <v>245</v>
      </c>
      <c r="D129" s="33" t="s">
        <v>221</v>
      </c>
      <c r="E129" s="33">
        <v>1</v>
      </c>
      <c r="F129" s="39" t="s">
        <v>252</v>
      </c>
      <c r="G129" s="40">
        <v>855.93</v>
      </c>
      <c r="H129" s="40">
        <v>506.93</v>
      </c>
      <c r="I129" s="44">
        <v>1.2</v>
      </c>
    </row>
    <row r="130" spans="1:9" s="22" customFormat="1" ht="15.75" customHeight="1">
      <c r="A130" s="37">
        <v>125</v>
      </c>
      <c r="B130" s="32" t="s">
        <v>244</v>
      </c>
      <c r="C130" s="38" t="s">
        <v>245</v>
      </c>
      <c r="D130" s="33" t="s">
        <v>221</v>
      </c>
      <c r="E130" s="33">
        <v>1</v>
      </c>
      <c r="F130" s="39" t="s">
        <v>252</v>
      </c>
      <c r="G130" s="40">
        <v>855.93</v>
      </c>
      <c r="H130" s="40">
        <v>506.93</v>
      </c>
      <c r="I130" s="44">
        <v>1.2</v>
      </c>
    </row>
    <row r="131" spans="1:9" s="22" customFormat="1" ht="15.75" customHeight="1">
      <c r="A131" s="37">
        <v>126</v>
      </c>
      <c r="B131" s="32" t="s">
        <v>244</v>
      </c>
      <c r="C131" s="38" t="s">
        <v>245</v>
      </c>
      <c r="D131" s="33" t="s">
        <v>221</v>
      </c>
      <c r="E131" s="33">
        <v>1</v>
      </c>
      <c r="F131" s="39" t="s">
        <v>252</v>
      </c>
      <c r="G131" s="40">
        <v>856.08</v>
      </c>
      <c r="H131" s="40">
        <v>507.08</v>
      </c>
      <c r="I131" s="44">
        <v>1.2</v>
      </c>
    </row>
    <row r="132" spans="1:9" s="22" customFormat="1" ht="15.75" customHeight="1">
      <c r="A132" s="37">
        <v>127</v>
      </c>
      <c r="B132" s="32" t="s">
        <v>285</v>
      </c>
      <c r="C132" s="38" t="s">
        <v>216</v>
      </c>
      <c r="D132" s="33" t="s">
        <v>217</v>
      </c>
      <c r="E132" s="33">
        <v>1</v>
      </c>
      <c r="F132" s="39" t="s">
        <v>286</v>
      </c>
      <c r="G132" s="40">
        <v>800</v>
      </c>
      <c r="H132" s="40">
        <v>515.54</v>
      </c>
      <c r="I132" s="44">
        <v>30</v>
      </c>
    </row>
    <row r="133" spans="1:9" s="22" customFormat="1" ht="15.75" customHeight="1">
      <c r="A133" s="37">
        <v>128</v>
      </c>
      <c r="B133" s="32" t="s">
        <v>215</v>
      </c>
      <c r="C133" s="38" t="s">
        <v>216</v>
      </c>
      <c r="D133" s="33" t="s">
        <v>217</v>
      </c>
      <c r="E133" s="33">
        <v>1</v>
      </c>
      <c r="F133" s="39" t="s">
        <v>287</v>
      </c>
      <c r="G133" s="40">
        <v>2963.11</v>
      </c>
      <c r="H133" s="40">
        <v>2005.11</v>
      </c>
      <c r="I133" s="44">
        <v>110</v>
      </c>
    </row>
    <row r="134" spans="1:9" s="22" customFormat="1" ht="15.75" customHeight="1">
      <c r="A134" s="37"/>
      <c r="B134" s="45"/>
      <c r="C134" s="45"/>
      <c r="D134" s="46"/>
      <c r="E134" s="46"/>
      <c r="F134" s="39"/>
      <c r="G134" s="47"/>
      <c r="H134" s="47"/>
      <c r="I134" s="47"/>
    </row>
    <row r="135" spans="1:9" s="22" customFormat="1" ht="15.75" customHeight="1">
      <c r="A135" s="48" t="s">
        <v>288</v>
      </c>
      <c r="B135" s="49"/>
      <c r="C135" s="45"/>
      <c r="D135" s="50"/>
      <c r="E135" s="50">
        <f t="shared" ref="E135:I135" si="0">SUM(E6:E134)</f>
        <v>128</v>
      </c>
      <c r="F135" s="50"/>
      <c r="G135" s="47">
        <f t="shared" si="0"/>
        <v>151445.58999999962</v>
      </c>
      <c r="H135" s="47">
        <f t="shared" si="0"/>
        <v>47869.160000000025</v>
      </c>
      <c r="I135" s="47">
        <f t="shared" si="0"/>
        <v>2851.4000000000005</v>
      </c>
    </row>
    <row r="136" spans="1:9" s="22" customFormat="1" ht="15.75" customHeight="1">
      <c r="A136" s="94" t="s">
        <v>289</v>
      </c>
      <c r="B136" s="95"/>
      <c r="C136" s="51"/>
      <c r="D136" s="47"/>
      <c r="E136" s="47"/>
      <c r="F136" s="47"/>
      <c r="G136" s="40"/>
      <c r="H136" s="40"/>
      <c r="I136" s="57"/>
    </row>
    <row r="137" spans="1:9" s="22" customFormat="1" ht="15.75" customHeight="1">
      <c r="A137" s="96" t="s">
        <v>290</v>
      </c>
      <c r="B137" s="97"/>
      <c r="C137" s="45"/>
      <c r="D137" s="39"/>
      <c r="E137" s="52"/>
      <c r="F137" s="47"/>
      <c r="G137" s="53">
        <f>G135-G136</f>
        <v>151445.58999999962</v>
      </c>
      <c r="H137" s="53">
        <f>H135-H136</f>
        <v>47869.160000000025</v>
      </c>
      <c r="I137" s="53">
        <f>I135-I136</f>
        <v>2851.4000000000005</v>
      </c>
    </row>
    <row r="139" spans="1:9" s="23" customFormat="1" ht="15.75" customHeight="1">
      <c r="B139" s="54" t="s">
        <v>291</v>
      </c>
      <c r="C139" s="55"/>
      <c r="F139" s="56"/>
    </row>
  </sheetData>
  <mergeCells count="4">
    <mergeCell ref="A1:I1"/>
    <mergeCell ref="A2:I2"/>
    <mergeCell ref="A136:B136"/>
    <mergeCell ref="A137:B137"/>
  </mergeCells>
  <phoneticPr fontId="57" type="noConversion"/>
  <printOptions horizontalCentered="1"/>
  <pageMargins left="0.25" right="0.25" top="0.75" bottom="0.75" header="0.3" footer="0.3"/>
  <pageSetup paperSize="9" scale="68" fitToHeight="0" orientation="landscape"/>
  <headerFooter scaleWithDoc="0">
    <oddFooter>&amp;L&amp;"宋体,常规"&amp;10产权持有人填表人：殷涛填表日期：&amp;"Times New Roman,常规"2022&amp;"宋体,常规"年&amp;"Times New Roman,常规"8&amp;"宋体,常规"月&amp;"Times New Roman,常规"9&amp;"宋体,常规"日&amp;C&amp;"宋体,常规"&amp;10评估人员：&amp;R&amp;"宋体,常规"&amp;10第&amp;"Arial Narrow,常规" &amp;P &amp;"宋体,常规"页，共&amp;"Arial Narrow,常规" &amp;N &amp;"宋体,常规"页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5"/>
  <sheetViews>
    <sheetView zoomScale="85" zoomScaleNormal="85" workbookViewId="0">
      <selection activeCell="D12" sqref="D12"/>
    </sheetView>
  </sheetViews>
  <sheetFormatPr defaultColWidth="8.75" defaultRowHeight="15.75"/>
  <cols>
    <col min="1" max="1" width="8.75" style="1"/>
    <col min="2" max="2" width="15.875" style="1" customWidth="1"/>
    <col min="3" max="3" width="8.75" style="1"/>
    <col min="4" max="4" width="8.75" style="1" customWidth="1"/>
    <col min="5" max="5" width="9" style="1" customWidth="1"/>
    <col min="6" max="9" width="11.25" style="1" customWidth="1"/>
    <col min="10" max="10" width="12.125" style="1" customWidth="1"/>
    <col min="11" max="11" width="11" style="1" customWidth="1"/>
    <col min="12" max="16384" width="8.75" style="1"/>
  </cols>
  <sheetData>
    <row r="1" spans="1:24" ht="43.15" customHeight="1">
      <c r="A1" s="76" t="s">
        <v>292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0.65" customHeight="1">
      <c r="A2" s="77" t="str">
        <f>目录!A2</f>
        <v>评估基准日：2022年9月30日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20.65" customHeight="1">
      <c r="A3" s="3" t="s">
        <v>182</v>
      </c>
      <c r="B3" s="3"/>
      <c r="C3" s="4"/>
      <c r="D3" s="4"/>
      <c r="E3" s="4"/>
      <c r="F3" s="4"/>
      <c r="G3" s="4"/>
      <c r="H3" s="4"/>
      <c r="I3" s="14"/>
      <c r="M3" s="14" t="s">
        <v>183</v>
      </c>
    </row>
    <row r="4" spans="1:24" ht="15.4" customHeight="1">
      <c r="A4" s="84" t="s">
        <v>184</v>
      </c>
      <c r="B4" s="87" t="s">
        <v>185</v>
      </c>
      <c r="C4" s="84" t="s">
        <v>186</v>
      </c>
      <c r="D4" s="84" t="s">
        <v>187</v>
      </c>
      <c r="E4" s="84" t="s">
        <v>188</v>
      </c>
      <c r="F4" s="78" t="s">
        <v>189</v>
      </c>
      <c r="G4" s="79"/>
      <c r="H4" s="78" t="s">
        <v>190</v>
      </c>
      <c r="I4" s="79"/>
      <c r="J4" s="78" t="s">
        <v>191</v>
      </c>
      <c r="K4" s="79"/>
      <c r="L4" s="78" t="s">
        <v>192</v>
      </c>
      <c r="M4" s="79"/>
    </row>
    <row r="5" spans="1:24">
      <c r="A5" s="84"/>
      <c r="B5" s="88"/>
      <c r="C5" s="84"/>
      <c r="D5" s="84"/>
      <c r="E5" s="84"/>
      <c r="F5" s="5" t="s">
        <v>193</v>
      </c>
      <c r="G5" s="5" t="s">
        <v>194</v>
      </c>
      <c r="H5" s="5" t="s">
        <v>193</v>
      </c>
      <c r="I5" s="5" t="s">
        <v>194</v>
      </c>
      <c r="J5" s="5" t="s">
        <v>193</v>
      </c>
      <c r="K5" s="5" t="s">
        <v>194</v>
      </c>
      <c r="L5" s="5" t="s">
        <v>193</v>
      </c>
      <c r="M5" s="5" t="s">
        <v>194</v>
      </c>
    </row>
    <row r="6" spans="1:24">
      <c r="A6" s="85" t="s">
        <v>195</v>
      </c>
      <c r="B6" s="87" t="s">
        <v>196</v>
      </c>
      <c r="C6" s="6" t="s">
        <v>197</v>
      </c>
      <c r="D6" s="7">
        <v>23</v>
      </c>
      <c r="E6" s="8">
        <v>23</v>
      </c>
      <c r="F6" s="8">
        <v>154282.06</v>
      </c>
      <c r="G6" s="8">
        <v>4739.01</v>
      </c>
      <c r="H6" s="8">
        <v>131730</v>
      </c>
      <c r="I6" s="15">
        <v>46484.3</v>
      </c>
      <c r="J6" s="15">
        <f>H6-F6</f>
        <v>-22552.059999999998</v>
      </c>
      <c r="K6" s="15">
        <f>I6-G6</f>
        <v>41745.29</v>
      </c>
      <c r="L6" s="16">
        <f>IF(F6=0,"",J6/F6*100)</f>
        <v>-14.617422142276295</v>
      </c>
      <c r="M6" s="16">
        <f t="shared" ref="M6:M15" si="0">IF(G6=0,"",K6/G6*100)</f>
        <v>880.88630325743134</v>
      </c>
    </row>
    <row r="7" spans="1:24" ht="25.9" customHeight="1">
      <c r="A7" s="86"/>
      <c r="B7" s="88"/>
      <c r="C7" s="6" t="s">
        <v>198</v>
      </c>
      <c r="D7" s="7">
        <v>22</v>
      </c>
      <c r="E7" s="8">
        <v>24</v>
      </c>
      <c r="F7" s="8">
        <v>704056.39</v>
      </c>
      <c r="G7" s="8">
        <v>78011.31</v>
      </c>
      <c r="H7" s="8">
        <v>14520.15</v>
      </c>
      <c r="I7" s="8">
        <v>14520.15</v>
      </c>
      <c r="J7" s="15">
        <f t="shared" ref="J7:K7" si="1">H7-F7</f>
        <v>-689536.24</v>
      </c>
      <c r="K7" s="15">
        <f t="shared" si="1"/>
        <v>-63491.159999999996</v>
      </c>
      <c r="L7" s="16">
        <f t="shared" ref="L7:L9" si="2">IF(F7=0,"",J7/F7*100)</f>
        <v>-97.937643886734691</v>
      </c>
      <c r="M7" s="16">
        <f t="shared" si="0"/>
        <v>-81.387121944241159</v>
      </c>
    </row>
    <row r="8" spans="1:24">
      <c r="A8" s="85" t="s">
        <v>201</v>
      </c>
      <c r="B8" s="87" t="s">
        <v>202</v>
      </c>
      <c r="C8" s="6" t="s">
        <v>197</v>
      </c>
      <c r="D8" s="7">
        <v>103</v>
      </c>
      <c r="E8" s="8">
        <v>103</v>
      </c>
      <c r="F8" s="8">
        <v>93657.22</v>
      </c>
      <c r="G8" s="8">
        <v>41041.21</v>
      </c>
      <c r="H8" s="8">
        <v>142900</v>
      </c>
      <c r="I8" s="15">
        <v>74607.94</v>
      </c>
      <c r="J8" s="15">
        <f>H8-F8</f>
        <v>49242.78</v>
      </c>
      <c r="K8" s="15">
        <f>I8-G8</f>
        <v>33566.730000000003</v>
      </c>
      <c r="L8" s="16">
        <f t="shared" si="2"/>
        <v>52.577665662081365</v>
      </c>
      <c r="M8" s="16">
        <f t="shared" si="0"/>
        <v>81.787866390878833</v>
      </c>
    </row>
    <row r="9" spans="1:24">
      <c r="A9" s="86"/>
      <c r="B9" s="88"/>
      <c r="C9" s="6" t="s">
        <v>198</v>
      </c>
      <c r="D9" s="7">
        <v>80</v>
      </c>
      <c r="E9" s="8">
        <v>80</v>
      </c>
      <c r="F9" s="8">
        <v>75242.95</v>
      </c>
      <c r="G9" s="8">
        <v>30966.02</v>
      </c>
      <c r="H9" s="8">
        <v>9640.7999999999993</v>
      </c>
      <c r="I9" s="8">
        <v>9640.7999999999993</v>
      </c>
      <c r="J9" s="15">
        <f>H9-F9</f>
        <v>-65602.149999999994</v>
      </c>
      <c r="K9" s="15">
        <f>I9-G9</f>
        <v>-21325.22</v>
      </c>
      <c r="L9" s="16">
        <f t="shared" si="2"/>
        <v>-87.187105237101946</v>
      </c>
      <c r="M9" s="16">
        <f t="shared" si="0"/>
        <v>-68.86651884872515</v>
      </c>
    </row>
    <row r="10" spans="1:24" ht="25.9" customHeight="1">
      <c r="A10" s="80" t="s">
        <v>293</v>
      </c>
      <c r="B10" s="81"/>
      <c r="C10" s="82"/>
      <c r="D10" s="9">
        <f>D6+D8</f>
        <v>126</v>
      </c>
      <c r="E10" s="9">
        <f t="shared" ref="E10:I10" si="3">E6+E8</f>
        <v>126</v>
      </c>
      <c r="F10" s="9">
        <f t="shared" si="3"/>
        <v>247939.28</v>
      </c>
      <c r="G10" s="9">
        <f t="shared" si="3"/>
        <v>45780.22</v>
      </c>
      <c r="H10" s="9">
        <f t="shared" si="3"/>
        <v>274630</v>
      </c>
      <c r="I10" s="9">
        <f t="shared" si="3"/>
        <v>121092.24</v>
      </c>
      <c r="J10" s="17">
        <f t="shared" ref="J10:K10" si="4">H10-F10</f>
        <v>26690.720000000001</v>
      </c>
      <c r="K10" s="17">
        <f t="shared" si="4"/>
        <v>75312.02</v>
      </c>
      <c r="L10" s="18">
        <f t="shared" ref="L10:L15" si="5">IF(F10=0,"",J10/F10*100)</f>
        <v>10.765022791064007</v>
      </c>
      <c r="M10" s="18">
        <f t="shared" si="0"/>
        <v>164.50777213390413</v>
      </c>
    </row>
    <row r="11" spans="1:24" ht="25.9" customHeight="1">
      <c r="A11" s="80" t="s">
        <v>294</v>
      </c>
      <c r="B11" s="81"/>
      <c r="C11" s="82"/>
      <c r="D11" s="9">
        <f>D10</f>
        <v>126</v>
      </c>
      <c r="E11" s="9">
        <f>E10</f>
        <v>126</v>
      </c>
      <c r="F11" s="9">
        <f>F10/10000</f>
        <v>24.793928000000001</v>
      </c>
      <c r="G11" s="9">
        <f t="shared" ref="G11:K11" si="6">G10/10000</f>
        <v>4.5780219999999998</v>
      </c>
      <c r="H11" s="9">
        <f t="shared" si="6"/>
        <v>27.463000000000001</v>
      </c>
      <c r="I11" s="9">
        <f t="shared" si="6"/>
        <v>12.109224000000001</v>
      </c>
      <c r="J11" s="9">
        <f t="shared" si="6"/>
        <v>2.6690720000000003</v>
      </c>
      <c r="K11" s="9">
        <f t="shared" si="6"/>
        <v>7.5312020000000004</v>
      </c>
      <c r="L11" s="18">
        <f t="shared" si="5"/>
        <v>10.765022791064007</v>
      </c>
      <c r="M11" s="18">
        <f t="shared" si="0"/>
        <v>164.50777213390413</v>
      </c>
    </row>
    <row r="12" spans="1:24" ht="25.9" customHeight="1">
      <c r="A12" s="80" t="s">
        <v>295</v>
      </c>
      <c r="B12" s="81"/>
      <c r="C12" s="82"/>
      <c r="D12" s="9">
        <f>D7+D9</f>
        <v>102</v>
      </c>
      <c r="E12" s="9">
        <f t="shared" ref="E12:I12" si="7">E7+E9</f>
        <v>104</v>
      </c>
      <c r="F12" s="9">
        <f t="shared" si="7"/>
        <v>779299.34</v>
      </c>
      <c r="G12" s="9">
        <f t="shared" si="7"/>
        <v>108977.33</v>
      </c>
      <c r="H12" s="9">
        <f t="shared" si="7"/>
        <v>24160.949999999997</v>
      </c>
      <c r="I12" s="9">
        <f t="shared" si="7"/>
        <v>24160.949999999997</v>
      </c>
      <c r="J12" s="9">
        <f>H12-F12</f>
        <v>-755138.39</v>
      </c>
      <c r="K12" s="9">
        <f>I12-G12</f>
        <v>-84816.38</v>
      </c>
      <c r="L12" s="18">
        <f t="shared" si="5"/>
        <v>-96.899657325514994</v>
      </c>
      <c r="M12" s="18">
        <f t="shared" si="0"/>
        <v>-77.829379743475087</v>
      </c>
    </row>
    <row r="13" spans="1:24" ht="25.9" customHeight="1">
      <c r="A13" s="80" t="s">
        <v>296</v>
      </c>
      <c r="B13" s="81"/>
      <c r="C13" s="82"/>
      <c r="D13" s="9">
        <f>D12</f>
        <v>102</v>
      </c>
      <c r="E13" s="9">
        <f>E12</f>
        <v>104</v>
      </c>
      <c r="F13" s="9">
        <f>F12/10000</f>
        <v>77.929934000000003</v>
      </c>
      <c r="G13" s="9">
        <f t="shared" ref="G13:K13" si="8">G12/10000</f>
        <v>10.897733000000001</v>
      </c>
      <c r="H13" s="9">
        <f t="shared" si="8"/>
        <v>2.4160949999999999</v>
      </c>
      <c r="I13" s="9">
        <f t="shared" si="8"/>
        <v>2.4160949999999999</v>
      </c>
      <c r="J13" s="9">
        <f t="shared" si="8"/>
        <v>-75.513839000000004</v>
      </c>
      <c r="K13" s="9">
        <f t="shared" si="8"/>
        <v>-8.4816380000000002</v>
      </c>
      <c r="L13" s="18">
        <f t="shared" ref="L13" si="9">IF(F13=0,"",J13/F13*100)</f>
        <v>-96.899657325514994</v>
      </c>
      <c r="M13" s="18">
        <f t="shared" ref="M13" si="10">IF(G13=0,"",K13/G13*100)</f>
        <v>-77.829379743475087</v>
      </c>
    </row>
    <row r="14" spans="1:24" s="2" customFormat="1">
      <c r="A14" s="98" t="s">
        <v>297</v>
      </c>
      <c r="B14" s="98"/>
      <c r="C14" s="98"/>
      <c r="D14" s="10">
        <f>D10+D12</f>
        <v>228</v>
      </c>
      <c r="E14" s="10">
        <f t="shared" ref="E14:I14" si="11">E10+E12</f>
        <v>230</v>
      </c>
      <c r="F14" s="10">
        <f t="shared" si="11"/>
        <v>1027238.62</v>
      </c>
      <c r="G14" s="10">
        <f t="shared" si="11"/>
        <v>154757.54999999999</v>
      </c>
      <c r="H14" s="10">
        <f t="shared" si="11"/>
        <v>298790.95</v>
      </c>
      <c r="I14" s="10">
        <f t="shared" si="11"/>
        <v>145253.19</v>
      </c>
      <c r="J14" s="10">
        <f>H14-F14</f>
        <v>-728447.66999999993</v>
      </c>
      <c r="K14" s="10">
        <f>I14-G14</f>
        <v>-9504.359999999986</v>
      </c>
      <c r="L14" s="18">
        <f t="shared" si="5"/>
        <v>-70.913189576147346</v>
      </c>
      <c r="M14" s="18">
        <f t="shared" si="0"/>
        <v>-6.1414515802298411</v>
      </c>
    </row>
    <row r="15" spans="1:24" s="2" customFormat="1">
      <c r="A15" s="98" t="s">
        <v>298</v>
      </c>
      <c r="B15" s="98"/>
      <c r="C15" s="98"/>
      <c r="D15" s="9">
        <f>D14</f>
        <v>228</v>
      </c>
      <c r="E15" s="9">
        <f>E14</f>
        <v>230</v>
      </c>
      <c r="F15" s="9">
        <f>F14/10000</f>
        <v>102.723862</v>
      </c>
      <c r="G15" s="9">
        <f t="shared" ref="G15:K15" si="12">G14/10000</f>
        <v>15.475754999999999</v>
      </c>
      <c r="H15" s="9">
        <f t="shared" si="12"/>
        <v>29.879095</v>
      </c>
      <c r="I15" s="9">
        <f t="shared" si="12"/>
        <v>14.525319</v>
      </c>
      <c r="J15" s="9">
        <f t="shared" si="12"/>
        <v>-72.84476699999999</v>
      </c>
      <c r="K15" s="9">
        <f t="shared" si="12"/>
        <v>-0.95043599999999862</v>
      </c>
      <c r="L15" s="18">
        <f t="shared" si="5"/>
        <v>-70.913189576147346</v>
      </c>
      <c r="M15" s="18">
        <f t="shared" si="0"/>
        <v>-6.1414515802298411</v>
      </c>
    </row>
    <row r="18" spans="6:11">
      <c r="F18" s="11"/>
      <c r="G18" s="11"/>
      <c r="H18" s="11"/>
      <c r="I18" s="11"/>
      <c r="J18" s="11"/>
      <c r="K18" s="11"/>
    </row>
    <row r="19" spans="6:11">
      <c r="H19" s="11"/>
    </row>
    <row r="20" spans="6:11">
      <c r="H20" s="11">
        <f>H8/10000</f>
        <v>14.29</v>
      </c>
    </row>
    <row r="21" spans="6:11">
      <c r="I21" s="19">
        <f>I15-G15</f>
        <v>-0.95043599999999984</v>
      </c>
    </row>
    <row r="23" spans="6:11">
      <c r="F23" s="11"/>
      <c r="G23" s="11"/>
      <c r="H23" s="11"/>
      <c r="I23" s="11"/>
    </row>
    <row r="25" spans="6:11">
      <c r="F25" s="11"/>
      <c r="G25" s="11"/>
      <c r="H25" s="11"/>
      <c r="I25" s="11"/>
    </row>
  </sheetData>
  <mergeCells count="21">
    <mergeCell ref="A15:C15"/>
    <mergeCell ref="A4:A5"/>
    <mergeCell ref="A6:A7"/>
    <mergeCell ref="A8:A9"/>
    <mergeCell ref="B4:B5"/>
    <mergeCell ref="B6:B7"/>
    <mergeCell ref="B8:B9"/>
    <mergeCell ref="C4:C5"/>
    <mergeCell ref="A10:C10"/>
    <mergeCell ref="A11:C11"/>
    <mergeCell ref="A12:C12"/>
    <mergeCell ref="A13:C13"/>
    <mergeCell ref="A14:C14"/>
    <mergeCell ref="A1:M1"/>
    <mergeCell ref="A2:M2"/>
    <mergeCell ref="F4:G4"/>
    <mergeCell ref="H4:I4"/>
    <mergeCell ref="J4:K4"/>
    <mergeCell ref="L4:M4"/>
    <mergeCell ref="D4:D5"/>
    <mergeCell ref="E4:E5"/>
  </mergeCells>
  <phoneticPr fontId="5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目录</vt:lpstr>
      <vt:lpstr>Sheet1</vt:lpstr>
      <vt:lpstr>二次汇总-报废、正常</vt:lpstr>
      <vt:lpstr>兰州黄马甲128项资产处置明细 </vt:lpstr>
      <vt:lpstr>Sheet6</vt:lpstr>
      <vt:lpstr>'兰州黄马甲128项资产处置明细 '!Print_Area</vt:lpstr>
      <vt:lpstr>'兰州黄马甲128项资产处置明细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贾晓婷</cp:lastModifiedBy>
  <cp:lastPrinted>2022-10-24T11:59:00Z</cp:lastPrinted>
  <dcterms:created xsi:type="dcterms:W3CDTF">2022-07-21T09:18:00Z</dcterms:created>
  <dcterms:modified xsi:type="dcterms:W3CDTF">2023-01-28T02:33:46Z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ECF39D37EF2941B88EE86CE8842C1DDD</vt:lpwstr>
  </property>
  <property fmtid="{D5CDD505-2E9C-101B-9397-08002B2CF9AE}" pid="3" name="KSOProductBuildVer">
    <vt:lpwstr>2052-11.1.0.12763</vt:lpwstr>
  </property>
</Properties>
</file>